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 firstSheet="2" activeTab="13"/>
  </bookViews>
  <sheets>
    <sheet name="TAB 1" sheetId="1" r:id="rId1"/>
    <sheet name="TAB 2" sheetId="2" r:id="rId2"/>
    <sheet name="TAB 3" sheetId="3" r:id="rId3"/>
    <sheet name="TAB 4" sheetId="4" r:id="rId4"/>
    <sheet name="TAB 5" sheetId="5" r:id="rId5"/>
    <sheet name="TAB 6" sheetId="6" r:id="rId6"/>
    <sheet name="TAB 7" sheetId="7" r:id="rId7"/>
    <sheet name="TAB 8" sheetId="8" r:id="rId8"/>
    <sheet name="TAB 9" sheetId="9" r:id="rId9"/>
    <sheet name="TAB 10" sheetId="10" r:id="rId10"/>
    <sheet name="TAB 11" sheetId="11" r:id="rId11"/>
    <sheet name="TAB 12" sheetId="12" r:id="rId12"/>
    <sheet name="TAB 13" sheetId="13" r:id="rId13"/>
    <sheet name="TAB 14" sheetId="14" r:id="rId14"/>
  </sheets>
  <externalReferences>
    <externalReference r:id="rId15"/>
  </externalReferences>
  <definedNames>
    <definedName name="_xlnm.Print_Area" localSheetId="9">'TAB 10'!$B$1:$L$71</definedName>
    <definedName name="_xlnm.Print_Area" localSheetId="10">'TAB 11'!$B$1:$L$71</definedName>
    <definedName name="_xlnm.Print_Area" localSheetId="11">'TAB 12'!$B$1:$L$71</definedName>
    <definedName name="_xlnm.Print_Area" localSheetId="12">'TAB 13'!$A$1:$I$72</definedName>
    <definedName name="_xlnm.Print_Area" localSheetId="13">'TAB 14'!$A$1:$I$72</definedName>
    <definedName name="_xlnm.Print_Area" localSheetId="1">'TAB 2'!$A$1:$K$29</definedName>
    <definedName name="_xlnm.Print_Area" localSheetId="2">'TAB 3'!$B$1:$L$37</definedName>
    <definedName name="_xlnm.Print_Area" localSheetId="4">'TAB 5'!$B$1:$K$77</definedName>
    <definedName name="_xlnm.Print_Area" localSheetId="5">'TAB 6'!$A$1:$K$73</definedName>
    <definedName name="_xlnm.Print_Area" localSheetId="6">'TAB 7'!$B$1:$K$72</definedName>
    <definedName name="_xlnm.Print_Area" localSheetId="7">'TAB 8'!$B$1:$L$71</definedName>
    <definedName name="_xlnm.Print_Area" localSheetId="8">'TAB 9'!$B$1:$L$71</definedName>
  </definedNames>
  <calcPr calcId="145621"/>
</workbook>
</file>

<file path=xl/calcChain.xml><?xml version="1.0" encoding="utf-8"?>
<calcChain xmlns="http://schemas.openxmlformats.org/spreadsheetml/2006/main">
  <c r="E68" i="14" l="1"/>
  <c r="E69" i="14" s="1"/>
  <c r="D68" i="14"/>
  <c r="F67" i="14"/>
  <c r="E67" i="14"/>
  <c r="D67" i="14"/>
  <c r="G61" i="14" s="1"/>
  <c r="E66" i="14"/>
  <c r="D66" i="14"/>
  <c r="H65" i="14"/>
  <c r="H66" i="14" s="1"/>
  <c r="G65" i="14"/>
  <c r="F65" i="14"/>
  <c r="F66" i="14" s="1"/>
  <c r="H64" i="14"/>
  <c r="G64" i="14"/>
  <c r="G66" i="14" s="1"/>
  <c r="F64" i="14"/>
  <c r="E63" i="14"/>
  <c r="D63" i="14"/>
  <c r="G62" i="14"/>
  <c r="G63" i="14" s="1"/>
  <c r="F62" i="14"/>
  <c r="H61" i="14"/>
  <c r="F61" i="14"/>
  <c r="F63" i="14" s="1"/>
  <c r="E60" i="14"/>
  <c r="D60" i="14"/>
  <c r="H59" i="14"/>
  <c r="H60" i="14" s="1"/>
  <c r="G59" i="14"/>
  <c r="F59" i="14"/>
  <c r="F60" i="14" s="1"/>
  <c r="H58" i="14"/>
  <c r="G58" i="14"/>
  <c r="G60" i="14" s="1"/>
  <c r="F58" i="14"/>
  <c r="E57" i="14"/>
  <c r="D57" i="14"/>
  <c r="G56" i="14"/>
  <c r="F56" i="14"/>
  <c r="H55" i="14"/>
  <c r="F55" i="14"/>
  <c r="F57" i="14" s="1"/>
  <c r="E54" i="14"/>
  <c r="D54" i="14"/>
  <c r="H53" i="14"/>
  <c r="H54" i="14" s="1"/>
  <c r="G53" i="14"/>
  <c r="F53" i="14"/>
  <c r="F54" i="14" s="1"/>
  <c r="H52" i="14"/>
  <c r="G52" i="14"/>
  <c r="G54" i="14" s="1"/>
  <c r="F52" i="14"/>
  <c r="E51" i="14"/>
  <c r="D51" i="14"/>
  <c r="G50" i="14"/>
  <c r="F50" i="14"/>
  <c r="H49" i="14"/>
  <c r="F49" i="14"/>
  <c r="F51" i="14" s="1"/>
  <c r="E48" i="14"/>
  <c r="D48" i="14"/>
  <c r="H47" i="14"/>
  <c r="H48" i="14" s="1"/>
  <c r="G47" i="14"/>
  <c r="F47" i="14"/>
  <c r="F48" i="14" s="1"/>
  <c r="H46" i="14"/>
  <c r="G46" i="14"/>
  <c r="G48" i="14" s="1"/>
  <c r="F46" i="14"/>
  <c r="F45" i="14"/>
  <c r="E45" i="14"/>
  <c r="D45" i="14"/>
  <c r="G44" i="14"/>
  <c r="G45" i="14" s="1"/>
  <c r="H43" i="14"/>
  <c r="G43" i="14"/>
  <c r="F43" i="14"/>
  <c r="E42" i="14"/>
  <c r="D42" i="14"/>
  <c r="G41" i="14"/>
  <c r="F41" i="14"/>
  <c r="H40" i="14"/>
  <c r="F40" i="14"/>
  <c r="F42" i="14" s="1"/>
  <c r="E39" i="14"/>
  <c r="D39" i="14"/>
  <c r="H38" i="14"/>
  <c r="H39" i="14" s="1"/>
  <c r="G38" i="14"/>
  <c r="F38" i="14"/>
  <c r="F39" i="14" s="1"/>
  <c r="H37" i="14"/>
  <c r="G37" i="14"/>
  <c r="G39" i="14" s="1"/>
  <c r="F37" i="14"/>
  <c r="E36" i="14"/>
  <c r="D36" i="14"/>
  <c r="G35" i="14"/>
  <c r="F35" i="14"/>
  <c r="H34" i="14"/>
  <c r="F34" i="14"/>
  <c r="F36" i="14" s="1"/>
  <c r="E33" i="14"/>
  <c r="D33" i="14"/>
  <c r="H32" i="14"/>
  <c r="H33" i="14" s="1"/>
  <c r="G32" i="14"/>
  <c r="F32" i="14"/>
  <c r="F33" i="14" s="1"/>
  <c r="H31" i="14"/>
  <c r="G31" i="14"/>
  <c r="G33" i="14" s="1"/>
  <c r="F31" i="14"/>
  <c r="E30" i="14"/>
  <c r="D30" i="14"/>
  <c r="G29" i="14"/>
  <c r="F29" i="14"/>
  <c r="H28" i="14"/>
  <c r="F28" i="14"/>
  <c r="F30" i="14" s="1"/>
  <c r="E27" i="14"/>
  <c r="D27" i="14"/>
  <c r="H26" i="14"/>
  <c r="H27" i="14" s="1"/>
  <c r="G26" i="14"/>
  <c r="F26" i="14"/>
  <c r="F27" i="14" s="1"/>
  <c r="H25" i="14"/>
  <c r="G25" i="14"/>
  <c r="G27" i="14" s="1"/>
  <c r="F25" i="14"/>
  <c r="E24" i="14"/>
  <c r="D24" i="14"/>
  <c r="G23" i="14"/>
  <c r="F23" i="14"/>
  <c r="H22" i="14"/>
  <c r="F22" i="14"/>
  <c r="F24" i="14" s="1"/>
  <c r="E21" i="14"/>
  <c r="D21" i="14"/>
  <c r="H20" i="14"/>
  <c r="H21" i="14" s="1"/>
  <c r="G20" i="14"/>
  <c r="F20" i="14"/>
  <c r="F21" i="14" s="1"/>
  <c r="H19" i="14"/>
  <c r="G19" i="14"/>
  <c r="G21" i="14" s="1"/>
  <c r="F19" i="14"/>
  <c r="E18" i="14"/>
  <c r="D18" i="14"/>
  <c r="G17" i="14"/>
  <c r="F17" i="14"/>
  <c r="H16" i="14"/>
  <c r="F16" i="14"/>
  <c r="F18" i="14" s="1"/>
  <c r="E15" i="14"/>
  <c r="D15" i="14"/>
  <c r="H14" i="14"/>
  <c r="H15" i="14" s="1"/>
  <c r="G14" i="14"/>
  <c r="F14" i="14"/>
  <c r="F15" i="14" s="1"/>
  <c r="H13" i="14"/>
  <c r="G13" i="14"/>
  <c r="G15" i="14" s="1"/>
  <c r="F13" i="14"/>
  <c r="E12" i="14"/>
  <c r="D12" i="14"/>
  <c r="G11" i="14"/>
  <c r="F11" i="14"/>
  <c r="H10" i="14"/>
  <c r="H67" i="14" s="1"/>
  <c r="F10" i="14"/>
  <c r="F12" i="14" s="1"/>
  <c r="E9" i="14"/>
  <c r="D9" i="14"/>
  <c r="H8" i="14"/>
  <c r="H9" i="14" s="1"/>
  <c r="G8" i="14"/>
  <c r="F8" i="14"/>
  <c r="F9" i="14" s="1"/>
  <c r="H7" i="14"/>
  <c r="G7" i="14"/>
  <c r="F7" i="14"/>
  <c r="E68" i="13"/>
  <c r="H59" i="13" s="1"/>
  <c r="H60" i="13" s="1"/>
  <c r="D68" i="13"/>
  <c r="G56" i="13" s="1"/>
  <c r="G57" i="13" s="1"/>
  <c r="E67" i="13"/>
  <c r="H61" i="13" s="1"/>
  <c r="D67" i="13"/>
  <c r="E66" i="13"/>
  <c r="D66" i="13"/>
  <c r="G65" i="13"/>
  <c r="G66" i="13" s="1"/>
  <c r="F65" i="13"/>
  <c r="G64" i="13"/>
  <c r="F64" i="13"/>
  <c r="F66" i="13" s="1"/>
  <c r="E63" i="13"/>
  <c r="D63" i="13"/>
  <c r="F62" i="13"/>
  <c r="F63" i="13" s="1"/>
  <c r="G61" i="13"/>
  <c r="F61" i="13"/>
  <c r="E60" i="13"/>
  <c r="D60" i="13"/>
  <c r="F59" i="13"/>
  <c r="F60" i="13" s="1"/>
  <c r="H58" i="13"/>
  <c r="G58" i="13"/>
  <c r="F58" i="13"/>
  <c r="E57" i="13"/>
  <c r="D57" i="13"/>
  <c r="H56" i="13"/>
  <c r="F56" i="13"/>
  <c r="F57" i="13" s="1"/>
  <c r="G55" i="13"/>
  <c r="F55" i="13"/>
  <c r="E54" i="13"/>
  <c r="D54" i="13"/>
  <c r="H53" i="13"/>
  <c r="G53" i="13"/>
  <c r="G54" i="13" s="1"/>
  <c r="F53" i="13"/>
  <c r="G52" i="13"/>
  <c r="F52" i="13"/>
  <c r="F54" i="13" s="1"/>
  <c r="E51" i="13"/>
  <c r="D51" i="13"/>
  <c r="F50" i="13"/>
  <c r="F51" i="13" s="1"/>
  <c r="G49" i="13"/>
  <c r="F49" i="13"/>
  <c r="E48" i="13"/>
  <c r="D48" i="13"/>
  <c r="F47" i="13"/>
  <c r="F48" i="13" s="1"/>
  <c r="H46" i="13"/>
  <c r="G46" i="13"/>
  <c r="F46" i="13"/>
  <c r="E45" i="13"/>
  <c r="D45" i="13"/>
  <c r="H44" i="13"/>
  <c r="G43" i="13"/>
  <c r="F43" i="13"/>
  <c r="F45" i="13" s="1"/>
  <c r="E42" i="13"/>
  <c r="D42" i="13"/>
  <c r="F41" i="13"/>
  <c r="F42" i="13" s="1"/>
  <c r="G40" i="13"/>
  <c r="F40" i="13"/>
  <c r="E39" i="13"/>
  <c r="D39" i="13"/>
  <c r="F38" i="13"/>
  <c r="F39" i="13" s="1"/>
  <c r="H37" i="13"/>
  <c r="G37" i="13"/>
  <c r="F37" i="13"/>
  <c r="E36" i="13"/>
  <c r="D36" i="13"/>
  <c r="H35" i="13"/>
  <c r="F35" i="13"/>
  <c r="F36" i="13" s="1"/>
  <c r="G34" i="13"/>
  <c r="F34" i="13"/>
  <c r="E33" i="13"/>
  <c r="D33" i="13"/>
  <c r="H32" i="13"/>
  <c r="G32" i="13"/>
  <c r="G33" i="13" s="1"/>
  <c r="F32" i="13"/>
  <c r="G31" i="13"/>
  <c r="F31" i="13"/>
  <c r="F33" i="13" s="1"/>
  <c r="F30" i="13"/>
  <c r="E30" i="13"/>
  <c r="D30" i="13"/>
  <c r="H28" i="13"/>
  <c r="G28" i="13"/>
  <c r="F28" i="13"/>
  <c r="E27" i="13"/>
  <c r="D27" i="13"/>
  <c r="H26" i="13"/>
  <c r="F26" i="13"/>
  <c r="F27" i="13" s="1"/>
  <c r="G25" i="13"/>
  <c r="F25" i="13"/>
  <c r="E24" i="13"/>
  <c r="D24" i="13"/>
  <c r="H23" i="13"/>
  <c r="G23" i="13"/>
  <c r="G24" i="13" s="1"/>
  <c r="F23" i="13"/>
  <c r="G22" i="13"/>
  <c r="F22" i="13"/>
  <c r="F24" i="13" s="1"/>
  <c r="E21" i="13"/>
  <c r="D21" i="13"/>
  <c r="F20" i="13"/>
  <c r="F21" i="13" s="1"/>
  <c r="G19" i="13"/>
  <c r="F19" i="13"/>
  <c r="E18" i="13"/>
  <c r="D18" i="13"/>
  <c r="F17" i="13"/>
  <c r="F18" i="13" s="1"/>
  <c r="H16" i="13"/>
  <c r="G16" i="13"/>
  <c r="F16" i="13"/>
  <c r="E15" i="13"/>
  <c r="D15" i="13"/>
  <c r="H14" i="13"/>
  <c r="F14" i="13"/>
  <c r="F15" i="13" s="1"/>
  <c r="G13" i="13"/>
  <c r="F13" i="13"/>
  <c r="E12" i="13"/>
  <c r="D12" i="13"/>
  <c r="H11" i="13"/>
  <c r="G11" i="13"/>
  <c r="G12" i="13" s="1"/>
  <c r="F11" i="13"/>
  <c r="G10" i="13"/>
  <c r="F10" i="13"/>
  <c r="F12" i="13" s="1"/>
  <c r="E9" i="13"/>
  <c r="D9" i="13"/>
  <c r="F8" i="13"/>
  <c r="F9" i="13" s="1"/>
  <c r="G7" i="13"/>
  <c r="G67" i="13" s="1"/>
  <c r="F7" i="13"/>
  <c r="H67" i="12"/>
  <c r="L58" i="12" s="1"/>
  <c r="L59" i="12" s="1"/>
  <c r="F67" i="12"/>
  <c r="E67" i="12"/>
  <c r="G67" i="12" s="1"/>
  <c r="D67" i="12"/>
  <c r="K55" i="12" s="1"/>
  <c r="I66" i="12"/>
  <c r="H66" i="12"/>
  <c r="L57" i="12" s="1"/>
  <c r="F66" i="12"/>
  <c r="F68" i="12" s="1"/>
  <c r="E66" i="12"/>
  <c r="D66" i="12"/>
  <c r="K54" i="12" s="1"/>
  <c r="J65" i="12"/>
  <c r="H65" i="12"/>
  <c r="F65" i="12"/>
  <c r="E65" i="12"/>
  <c r="D65" i="12"/>
  <c r="K64" i="12"/>
  <c r="K65" i="12" s="1"/>
  <c r="J64" i="12"/>
  <c r="I64" i="12"/>
  <c r="G64" i="12"/>
  <c r="G65" i="12" s="1"/>
  <c r="L63" i="12"/>
  <c r="K63" i="12"/>
  <c r="J63" i="12"/>
  <c r="I63" i="12"/>
  <c r="I65" i="12" s="1"/>
  <c r="G63" i="12"/>
  <c r="I62" i="12"/>
  <c r="H62" i="12"/>
  <c r="F62" i="12"/>
  <c r="E62" i="12"/>
  <c r="D62" i="12"/>
  <c r="J61" i="12"/>
  <c r="J62" i="12" s="1"/>
  <c r="I61" i="12"/>
  <c r="G61" i="12"/>
  <c r="G62" i="12" s="1"/>
  <c r="L60" i="12"/>
  <c r="K60" i="12"/>
  <c r="J60" i="12"/>
  <c r="I60" i="12"/>
  <c r="G60" i="12"/>
  <c r="H59" i="12"/>
  <c r="F59" i="12"/>
  <c r="E59" i="12"/>
  <c r="D59" i="12"/>
  <c r="J58" i="12"/>
  <c r="J59" i="12" s="1"/>
  <c r="I58" i="12"/>
  <c r="I59" i="12" s="1"/>
  <c r="G58" i="12"/>
  <c r="G59" i="12" s="1"/>
  <c r="K57" i="12"/>
  <c r="J57" i="12"/>
  <c r="I57" i="12"/>
  <c r="G57" i="12"/>
  <c r="H56" i="12"/>
  <c r="F56" i="12"/>
  <c r="E56" i="12"/>
  <c r="D56" i="12"/>
  <c r="L55" i="12"/>
  <c r="L56" i="12" s="1"/>
  <c r="J55" i="12"/>
  <c r="I55" i="12"/>
  <c r="I56" i="12" s="1"/>
  <c r="G55" i="12"/>
  <c r="G56" i="12" s="1"/>
  <c r="L54" i="12"/>
  <c r="J54" i="12"/>
  <c r="J56" i="12" s="1"/>
  <c r="I54" i="12"/>
  <c r="G54" i="12"/>
  <c r="J53" i="12"/>
  <c r="H53" i="12"/>
  <c r="F53" i="12"/>
  <c r="E53" i="12"/>
  <c r="D53" i="12"/>
  <c r="K52" i="12"/>
  <c r="K53" i="12" s="1"/>
  <c r="J52" i="12"/>
  <c r="I52" i="12"/>
  <c r="G52" i="12"/>
  <c r="G53" i="12" s="1"/>
  <c r="L51" i="12"/>
  <c r="K51" i="12"/>
  <c r="J51" i="12"/>
  <c r="I51" i="12"/>
  <c r="I53" i="12" s="1"/>
  <c r="G51" i="12"/>
  <c r="I50" i="12"/>
  <c r="H50" i="12"/>
  <c r="F50" i="12"/>
  <c r="E50" i="12"/>
  <c r="D50" i="12"/>
  <c r="J49" i="12"/>
  <c r="J50" i="12" s="1"/>
  <c r="I49" i="12"/>
  <c r="G49" i="12"/>
  <c r="G50" i="12" s="1"/>
  <c r="L48" i="12"/>
  <c r="K48" i="12"/>
  <c r="J48" i="12"/>
  <c r="I48" i="12"/>
  <c r="G48" i="12"/>
  <c r="H47" i="12"/>
  <c r="F47" i="12"/>
  <c r="E47" i="12"/>
  <c r="D47" i="12"/>
  <c r="J46" i="12"/>
  <c r="J47" i="12" s="1"/>
  <c r="I46" i="12"/>
  <c r="I47" i="12" s="1"/>
  <c r="G46" i="12"/>
  <c r="G47" i="12" s="1"/>
  <c r="K45" i="12"/>
  <c r="J45" i="12"/>
  <c r="I45" i="12"/>
  <c r="G45" i="12"/>
  <c r="H44" i="12"/>
  <c r="F44" i="12"/>
  <c r="E44" i="12"/>
  <c r="D44" i="12"/>
  <c r="L43" i="12"/>
  <c r="L44" i="12" s="1"/>
  <c r="J43" i="12"/>
  <c r="I43" i="12"/>
  <c r="I44" i="12" s="1"/>
  <c r="G43" i="12"/>
  <c r="G44" i="12" s="1"/>
  <c r="L42" i="12"/>
  <c r="J42" i="12"/>
  <c r="J44" i="12" s="1"/>
  <c r="I42" i="12"/>
  <c r="G42" i="12"/>
  <c r="J41" i="12"/>
  <c r="H41" i="12"/>
  <c r="F41" i="12"/>
  <c r="E41" i="12"/>
  <c r="D41" i="12"/>
  <c r="K40" i="12"/>
  <c r="K41" i="12" s="1"/>
  <c r="J40" i="12"/>
  <c r="I40" i="12"/>
  <c r="G40" i="12"/>
  <c r="G41" i="12" s="1"/>
  <c r="L39" i="12"/>
  <c r="K39" i="12"/>
  <c r="J39" i="12"/>
  <c r="I39" i="12"/>
  <c r="I41" i="12" s="1"/>
  <c r="G39" i="12"/>
  <c r="I38" i="12"/>
  <c r="H38" i="12"/>
  <c r="F38" i="12"/>
  <c r="E38" i="12"/>
  <c r="D38" i="12"/>
  <c r="J37" i="12"/>
  <c r="J38" i="12" s="1"/>
  <c r="I37" i="12"/>
  <c r="G37" i="12"/>
  <c r="G38" i="12" s="1"/>
  <c r="L36" i="12"/>
  <c r="K36" i="12"/>
  <c r="J36" i="12"/>
  <c r="I36" i="12"/>
  <c r="G36" i="12"/>
  <c r="H35" i="12"/>
  <c r="F35" i="12"/>
  <c r="E35" i="12"/>
  <c r="D35" i="12"/>
  <c r="J34" i="12"/>
  <c r="J35" i="12" s="1"/>
  <c r="I34" i="12"/>
  <c r="I35" i="12" s="1"/>
  <c r="G34" i="12"/>
  <c r="G35" i="12" s="1"/>
  <c r="K33" i="12"/>
  <c r="J33" i="12"/>
  <c r="I33" i="12"/>
  <c r="G33" i="12"/>
  <c r="H32" i="12"/>
  <c r="F32" i="12"/>
  <c r="E32" i="12"/>
  <c r="D32" i="12"/>
  <c r="L31" i="12"/>
  <c r="L32" i="12" s="1"/>
  <c r="J31" i="12"/>
  <c r="I31" i="12"/>
  <c r="I32" i="12" s="1"/>
  <c r="G31" i="12"/>
  <c r="G32" i="12" s="1"/>
  <c r="L30" i="12"/>
  <c r="J30" i="12"/>
  <c r="J32" i="12" s="1"/>
  <c r="I30" i="12"/>
  <c r="G30" i="12"/>
  <c r="J29" i="12"/>
  <c r="H29" i="12"/>
  <c r="F29" i="12"/>
  <c r="E29" i="12"/>
  <c r="D29" i="12"/>
  <c r="K28" i="12"/>
  <c r="K29" i="12" s="1"/>
  <c r="J28" i="12"/>
  <c r="I28" i="12"/>
  <c r="G28" i="12"/>
  <c r="G29" i="12" s="1"/>
  <c r="L27" i="12"/>
  <c r="K27" i="12"/>
  <c r="J27" i="12"/>
  <c r="I27" i="12"/>
  <c r="I29" i="12" s="1"/>
  <c r="G27" i="12"/>
  <c r="I26" i="12"/>
  <c r="H26" i="12"/>
  <c r="F26" i="12"/>
  <c r="E26" i="12"/>
  <c r="D26" i="12"/>
  <c r="J25" i="12"/>
  <c r="J26" i="12" s="1"/>
  <c r="I25" i="12"/>
  <c r="G25" i="12"/>
  <c r="G26" i="12" s="1"/>
  <c r="L24" i="12"/>
  <c r="K24" i="12"/>
  <c r="J24" i="12"/>
  <c r="I24" i="12"/>
  <c r="G24" i="12"/>
  <c r="H23" i="12"/>
  <c r="F23" i="12"/>
  <c r="E23" i="12"/>
  <c r="D23" i="12"/>
  <c r="J22" i="12"/>
  <c r="J23" i="12" s="1"/>
  <c r="I22" i="12"/>
  <c r="I23" i="12" s="1"/>
  <c r="G22" i="12"/>
  <c r="G23" i="12" s="1"/>
  <c r="K21" i="12"/>
  <c r="J21" i="12"/>
  <c r="I21" i="12"/>
  <c r="G21" i="12"/>
  <c r="H20" i="12"/>
  <c r="F20" i="12"/>
  <c r="E20" i="12"/>
  <c r="D20" i="12"/>
  <c r="L19" i="12"/>
  <c r="L20" i="12" s="1"/>
  <c r="J19" i="12"/>
  <c r="I19" i="12"/>
  <c r="I20" i="12" s="1"/>
  <c r="G19" i="12"/>
  <c r="G20" i="12" s="1"/>
  <c r="L18" i="12"/>
  <c r="J18" i="12"/>
  <c r="J20" i="12" s="1"/>
  <c r="I18" i="12"/>
  <c r="G18" i="12"/>
  <c r="J17" i="12"/>
  <c r="H17" i="12"/>
  <c r="F17" i="12"/>
  <c r="E17" i="12"/>
  <c r="D17" i="12"/>
  <c r="K16" i="12"/>
  <c r="K17" i="12" s="1"/>
  <c r="J16" i="12"/>
  <c r="I16" i="12"/>
  <c r="G16" i="12"/>
  <c r="G17" i="12" s="1"/>
  <c r="L15" i="12"/>
  <c r="K15" i="12"/>
  <c r="J15" i="12"/>
  <c r="I15" i="12"/>
  <c r="I17" i="12" s="1"/>
  <c r="G15" i="12"/>
  <c r="I14" i="12"/>
  <c r="H14" i="12"/>
  <c r="F14" i="12"/>
  <c r="E14" i="12"/>
  <c r="D14" i="12"/>
  <c r="J13" i="12"/>
  <c r="J14" i="12" s="1"/>
  <c r="I13" i="12"/>
  <c r="G13" i="12"/>
  <c r="G14" i="12" s="1"/>
  <c r="L12" i="12"/>
  <c r="K12" i="12"/>
  <c r="J12" i="12"/>
  <c r="I12" i="12"/>
  <c r="G12" i="12"/>
  <c r="H11" i="12"/>
  <c r="F11" i="12"/>
  <c r="E11" i="12"/>
  <c r="D11" i="12"/>
  <c r="J10" i="12"/>
  <c r="J11" i="12" s="1"/>
  <c r="I10" i="12"/>
  <c r="I11" i="12" s="1"/>
  <c r="G10" i="12"/>
  <c r="G11" i="12" s="1"/>
  <c r="L9" i="12"/>
  <c r="K9" i="12"/>
  <c r="J9" i="12"/>
  <c r="I9" i="12"/>
  <c r="G9" i="12"/>
  <c r="H8" i="12"/>
  <c r="F8" i="12"/>
  <c r="E8" i="12"/>
  <c r="D8" i="12"/>
  <c r="L7" i="12"/>
  <c r="L8" i="12" s="1"/>
  <c r="J7" i="12"/>
  <c r="I7" i="12"/>
  <c r="I8" i="12" s="1"/>
  <c r="G7" i="12"/>
  <c r="G8" i="12" s="1"/>
  <c r="L6" i="12"/>
  <c r="K6" i="12"/>
  <c r="J6" i="12"/>
  <c r="J8" i="12" s="1"/>
  <c r="I6" i="12"/>
  <c r="G6" i="12"/>
  <c r="H67" i="11"/>
  <c r="L58" i="11" s="1"/>
  <c r="L59" i="11" s="1"/>
  <c r="F67" i="11"/>
  <c r="E67" i="11"/>
  <c r="G67" i="11" s="1"/>
  <c r="D67" i="11"/>
  <c r="K55" i="11" s="1"/>
  <c r="K56" i="11" s="1"/>
  <c r="I66" i="11"/>
  <c r="H66" i="11"/>
  <c r="L57" i="11" s="1"/>
  <c r="F66" i="11"/>
  <c r="F68" i="11" s="1"/>
  <c r="E66" i="11"/>
  <c r="D66" i="11"/>
  <c r="K54" i="11" s="1"/>
  <c r="J65" i="11"/>
  <c r="H65" i="11"/>
  <c r="F65" i="11"/>
  <c r="E65" i="11"/>
  <c r="D65" i="11"/>
  <c r="K64" i="11"/>
  <c r="K65" i="11" s="1"/>
  <c r="J64" i="11"/>
  <c r="I64" i="11"/>
  <c r="G64" i="11"/>
  <c r="G65" i="11" s="1"/>
  <c r="L63" i="11"/>
  <c r="K63" i="11"/>
  <c r="J63" i="11"/>
  <c r="I63" i="11"/>
  <c r="I65" i="11" s="1"/>
  <c r="G63" i="11"/>
  <c r="I62" i="11"/>
  <c r="H62" i="11"/>
  <c r="F62" i="11"/>
  <c r="E62" i="11"/>
  <c r="D62" i="11"/>
  <c r="J61" i="11"/>
  <c r="J62" i="11" s="1"/>
  <c r="I61" i="11"/>
  <c r="G61" i="11"/>
  <c r="G62" i="11" s="1"/>
  <c r="L60" i="11"/>
  <c r="K60" i="11"/>
  <c r="J60" i="11"/>
  <c r="I60" i="11"/>
  <c r="G60" i="11"/>
  <c r="H59" i="11"/>
  <c r="F59" i="11"/>
  <c r="E59" i="11"/>
  <c r="D59" i="11"/>
  <c r="J58" i="11"/>
  <c r="J59" i="11" s="1"/>
  <c r="I58" i="11"/>
  <c r="I59" i="11" s="1"/>
  <c r="G58" i="11"/>
  <c r="G59" i="11" s="1"/>
  <c r="K57" i="11"/>
  <c r="J57" i="11"/>
  <c r="I57" i="11"/>
  <c r="G57" i="11"/>
  <c r="H56" i="11"/>
  <c r="F56" i="11"/>
  <c r="E56" i="11"/>
  <c r="D56" i="11"/>
  <c r="L55" i="11"/>
  <c r="L56" i="11" s="1"/>
  <c r="J55" i="11"/>
  <c r="I55" i="11"/>
  <c r="I56" i="11" s="1"/>
  <c r="G55" i="11"/>
  <c r="G56" i="11" s="1"/>
  <c r="L54" i="11"/>
  <c r="J54" i="11"/>
  <c r="J56" i="11" s="1"/>
  <c r="I54" i="11"/>
  <c r="G54" i="11"/>
  <c r="J53" i="11"/>
  <c r="H53" i="11"/>
  <c r="F53" i="11"/>
  <c r="E53" i="11"/>
  <c r="D53" i="11"/>
  <c r="K52" i="11"/>
  <c r="K53" i="11" s="1"/>
  <c r="J52" i="11"/>
  <c r="I52" i="11"/>
  <c r="G52" i="11"/>
  <c r="G53" i="11" s="1"/>
  <c r="L51" i="11"/>
  <c r="K51" i="11"/>
  <c r="J51" i="11"/>
  <c r="I51" i="11"/>
  <c r="I53" i="11" s="1"/>
  <c r="G51" i="11"/>
  <c r="I50" i="11"/>
  <c r="H50" i="11"/>
  <c r="F50" i="11"/>
  <c r="E50" i="11"/>
  <c r="D50" i="11"/>
  <c r="J49" i="11"/>
  <c r="J50" i="11" s="1"/>
  <c r="I49" i="11"/>
  <c r="G49" i="11"/>
  <c r="G50" i="11" s="1"/>
  <c r="L48" i="11"/>
  <c r="K48" i="11"/>
  <c r="J48" i="11"/>
  <c r="I48" i="11"/>
  <c r="G48" i="11"/>
  <c r="H47" i="11"/>
  <c r="F47" i="11"/>
  <c r="E47" i="11"/>
  <c r="D47" i="11"/>
  <c r="J46" i="11"/>
  <c r="J47" i="11" s="1"/>
  <c r="I46" i="11"/>
  <c r="I47" i="11" s="1"/>
  <c r="G46" i="11"/>
  <c r="G47" i="11" s="1"/>
  <c r="K45" i="11"/>
  <c r="J45" i="11"/>
  <c r="I45" i="11"/>
  <c r="G45" i="11"/>
  <c r="H44" i="11"/>
  <c r="F44" i="11"/>
  <c r="E44" i="11"/>
  <c r="D44" i="11"/>
  <c r="L43" i="11"/>
  <c r="L44" i="11" s="1"/>
  <c r="J43" i="11"/>
  <c r="I43" i="11"/>
  <c r="I44" i="11" s="1"/>
  <c r="G43" i="11"/>
  <c r="G44" i="11" s="1"/>
  <c r="L42" i="11"/>
  <c r="J42" i="11"/>
  <c r="J44" i="11" s="1"/>
  <c r="I42" i="11"/>
  <c r="G42" i="11"/>
  <c r="J41" i="11"/>
  <c r="H41" i="11"/>
  <c r="F41" i="11"/>
  <c r="E41" i="11"/>
  <c r="D41" i="11"/>
  <c r="K40" i="11"/>
  <c r="K41" i="11" s="1"/>
  <c r="J40" i="11"/>
  <c r="I40" i="11"/>
  <c r="G40" i="11"/>
  <c r="G41" i="11" s="1"/>
  <c r="L39" i="11"/>
  <c r="K39" i="11"/>
  <c r="J39" i="11"/>
  <c r="I39" i="11"/>
  <c r="I41" i="11" s="1"/>
  <c r="G39" i="11"/>
  <c r="I38" i="11"/>
  <c r="H38" i="11"/>
  <c r="F38" i="11"/>
  <c r="E38" i="11"/>
  <c r="D38" i="11"/>
  <c r="J37" i="11"/>
  <c r="J38" i="11" s="1"/>
  <c r="I37" i="11"/>
  <c r="G37" i="11"/>
  <c r="G38" i="11" s="1"/>
  <c r="L36" i="11"/>
  <c r="K36" i="11"/>
  <c r="J36" i="11"/>
  <c r="I36" i="11"/>
  <c r="G36" i="11"/>
  <c r="H35" i="11"/>
  <c r="F35" i="11"/>
  <c r="E35" i="11"/>
  <c r="D35" i="11"/>
  <c r="J34" i="11"/>
  <c r="J35" i="11" s="1"/>
  <c r="I34" i="11"/>
  <c r="I35" i="11" s="1"/>
  <c r="G34" i="11"/>
  <c r="G35" i="11" s="1"/>
  <c r="K33" i="11"/>
  <c r="J33" i="11"/>
  <c r="I33" i="11"/>
  <c r="G33" i="11"/>
  <c r="H32" i="11"/>
  <c r="J32" i="11" s="1"/>
  <c r="F32" i="11"/>
  <c r="E32" i="11"/>
  <c r="D32" i="11"/>
  <c r="L31" i="11"/>
  <c r="L32" i="11" s="1"/>
  <c r="J31" i="11"/>
  <c r="I31" i="11"/>
  <c r="G31" i="11"/>
  <c r="G32" i="11" s="1"/>
  <c r="L30" i="11"/>
  <c r="J30" i="11"/>
  <c r="I30" i="11"/>
  <c r="G30" i="11"/>
  <c r="H29" i="11"/>
  <c r="F29" i="11"/>
  <c r="J29" i="11" s="1"/>
  <c r="E29" i="11"/>
  <c r="D29" i="11"/>
  <c r="K28" i="11"/>
  <c r="K29" i="11" s="1"/>
  <c r="J28" i="11"/>
  <c r="I28" i="11"/>
  <c r="G28" i="11"/>
  <c r="G29" i="11" s="1"/>
  <c r="L27" i="11"/>
  <c r="K27" i="11"/>
  <c r="J27" i="11"/>
  <c r="I27" i="11"/>
  <c r="I29" i="11" s="1"/>
  <c r="G27" i="11"/>
  <c r="I26" i="11"/>
  <c r="H26" i="11"/>
  <c r="F26" i="11"/>
  <c r="E26" i="11"/>
  <c r="D26" i="11"/>
  <c r="J25" i="11"/>
  <c r="J26" i="11" s="1"/>
  <c r="I25" i="11"/>
  <c r="G25" i="11"/>
  <c r="G26" i="11" s="1"/>
  <c r="L24" i="11"/>
  <c r="K24" i="11"/>
  <c r="J24" i="11"/>
  <c r="I24" i="11"/>
  <c r="G24" i="11"/>
  <c r="H23" i="11"/>
  <c r="F23" i="11"/>
  <c r="E23" i="11"/>
  <c r="D23" i="11"/>
  <c r="J22" i="11"/>
  <c r="J23" i="11" s="1"/>
  <c r="I22" i="11"/>
  <c r="I23" i="11" s="1"/>
  <c r="G22" i="11"/>
  <c r="G23" i="11" s="1"/>
  <c r="L21" i="11"/>
  <c r="K21" i="11"/>
  <c r="J21" i="11"/>
  <c r="I21" i="11"/>
  <c r="G21" i="11"/>
  <c r="H20" i="11"/>
  <c r="F20" i="11"/>
  <c r="E20" i="11"/>
  <c r="D20" i="11"/>
  <c r="L19" i="11"/>
  <c r="L20" i="11" s="1"/>
  <c r="J19" i="11"/>
  <c r="I19" i="11"/>
  <c r="I20" i="11" s="1"/>
  <c r="G19" i="11"/>
  <c r="G20" i="11" s="1"/>
  <c r="L18" i="11"/>
  <c r="K18" i="11"/>
  <c r="J18" i="11"/>
  <c r="J20" i="11" s="1"/>
  <c r="I18" i="11"/>
  <c r="G18" i="11"/>
  <c r="J17" i="11"/>
  <c r="H17" i="11"/>
  <c r="F17" i="11"/>
  <c r="E17" i="11"/>
  <c r="D17" i="11"/>
  <c r="K16" i="11"/>
  <c r="K17" i="11" s="1"/>
  <c r="J16" i="11"/>
  <c r="I16" i="11"/>
  <c r="G16" i="11"/>
  <c r="G17" i="11" s="1"/>
  <c r="L15" i="11"/>
  <c r="K15" i="11"/>
  <c r="J15" i="11"/>
  <c r="I15" i="11"/>
  <c r="I17" i="11" s="1"/>
  <c r="G15" i="11"/>
  <c r="I14" i="11"/>
  <c r="H14" i="11"/>
  <c r="F14" i="11"/>
  <c r="E14" i="11"/>
  <c r="D14" i="11"/>
  <c r="J13" i="11"/>
  <c r="J14" i="11" s="1"/>
  <c r="I13" i="11"/>
  <c r="G13" i="11"/>
  <c r="G14" i="11" s="1"/>
  <c r="L12" i="11"/>
  <c r="K12" i="11"/>
  <c r="J12" i="11"/>
  <c r="I12" i="11"/>
  <c r="G12" i="11"/>
  <c r="H11" i="11"/>
  <c r="F11" i="11"/>
  <c r="E11" i="11"/>
  <c r="D11" i="11"/>
  <c r="J10" i="11"/>
  <c r="J11" i="11" s="1"/>
  <c r="I10" i="11"/>
  <c r="I11" i="11" s="1"/>
  <c r="G10" i="11"/>
  <c r="G11" i="11" s="1"/>
  <c r="L9" i="11"/>
  <c r="K9" i="11"/>
  <c r="J9" i="11"/>
  <c r="I9" i="11"/>
  <c r="G9" i="11"/>
  <c r="H8" i="11"/>
  <c r="F8" i="11"/>
  <c r="E8" i="11"/>
  <c r="D8" i="11"/>
  <c r="L7" i="11"/>
  <c r="L8" i="11" s="1"/>
  <c r="J7" i="11"/>
  <c r="I7" i="11"/>
  <c r="I8" i="11" s="1"/>
  <c r="G7" i="11"/>
  <c r="G8" i="11" s="1"/>
  <c r="L6" i="11"/>
  <c r="K6" i="11"/>
  <c r="J6" i="11"/>
  <c r="J8" i="11" s="1"/>
  <c r="I6" i="11"/>
  <c r="G6" i="11"/>
  <c r="H67" i="10"/>
  <c r="L58" i="10" s="1"/>
  <c r="L59" i="10" s="1"/>
  <c r="F67" i="10"/>
  <c r="E67" i="10"/>
  <c r="G67" i="10" s="1"/>
  <c r="D67" i="10"/>
  <c r="K55" i="10" s="1"/>
  <c r="K56" i="10" s="1"/>
  <c r="I66" i="10"/>
  <c r="H66" i="10"/>
  <c r="L57" i="10" s="1"/>
  <c r="F66" i="10"/>
  <c r="F68" i="10" s="1"/>
  <c r="E66" i="10"/>
  <c r="D66" i="10"/>
  <c r="K45" i="10" s="1"/>
  <c r="J65" i="10"/>
  <c r="H65" i="10"/>
  <c r="F65" i="10"/>
  <c r="E65" i="10"/>
  <c r="D65" i="10"/>
  <c r="K64" i="10"/>
  <c r="K65" i="10" s="1"/>
  <c r="J64" i="10"/>
  <c r="I64" i="10"/>
  <c r="G64" i="10"/>
  <c r="G65" i="10" s="1"/>
  <c r="L63" i="10"/>
  <c r="K63" i="10"/>
  <c r="J63" i="10"/>
  <c r="I63" i="10"/>
  <c r="I65" i="10" s="1"/>
  <c r="G63" i="10"/>
  <c r="I62" i="10"/>
  <c r="H62" i="10"/>
  <c r="F62" i="10"/>
  <c r="E62" i="10"/>
  <c r="D62" i="10"/>
  <c r="J61" i="10"/>
  <c r="J62" i="10" s="1"/>
  <c r="I61" i="10"/>
  <c r="G61" i="10"/>
  <c r="G62" i="10" s="1"/>
  <c r="L60" i="10"/>
  <c r="K60" i="10"/>
  <c r="J60" i="10"/>
  <c r="I60" i="10"/>
  <c r="G60" i="10"/>
  <c r="H59" i="10"/>
  <c r="F59" i="10"/>
  <c r="E59" i="10"/>
  <c r="D59" i="10"/>
  <c r="J58" i="10"/>
  <c r="J59" i="10" s="1"/>
  <c r="I58" i="10"/>
  <c r="I59" i="10" s="1"/>
  <c r="G58" i="10"/>
  <c r="G59" i="10" s="1"/>
  <c r="K57" i="10"/>
  <c r="J57" i="10"/>
  <c r="I57" i="10"/>
  <c r="G57" i="10"/>
  <c r="J56" i="10"/>
  <c r="H56" i="10"/>
  <c r="F56" i="10"/>
  <c r="E56" i="10"/>
  <c r="D56" i="10"/>
  <c r="L55" i="10"/>
  <c r="L56" i="10" s="1"/>
  <c r="J55" i="10"/>
  <c r="G55" i="10"/>
  <c r="L54" i="10"/>
  <c r="K54" i="10"/>
  <c r="J54" i="10"/>
  <c r="I54" i="10"/>
  <c r="I56" i="10" s="1"/>
  <c r="G54" i="10"/>
  <c r="G56" i="10" s="1"/>
  <c r="I53" i="10"/>
  <c r="H53" i="10"/>
  <c r="F53" i="10"/>
  <c r="E53" i="10"/>
  <c r="D53" i="10"/>
  <c r="J52" i="10"/>
  <c r="J53" i="10" s="1"/>
  <c r="I52" i="10"/>
  <c r="G52" i="10"/>
  <c r="G53" i="10" s="1"/>
  <c r="L51" i="10"/>
  <c r="K51" i="10"/>
  <c r="J51" i="10"/>
  <c r="I51" i="10"/>
  <c r="G51" i="10"/>
  <c r="H50" i="10"/>
  <c r="F50" i="10"/>
  <c r="E50" i="10"/>
  <c r="D50" i="10"/>
  <c r="J49" i="10"/>
  <c r="J50" i="10" s="1"/>
  <c r="I49" i="10"/>
  <c r="I50" i="10" s="1"/>
  <c r="G49" i="10"/>
  <c r="G50" i="10" s="1"/>
  <c r="K48" i="10"/>
  <c r="J48" i="10"/>
  <c r="I48" i="10"/>
  <c r="G48" i="10"/>
  <c r="H47" i="10"/>
  <c r="F47" i="10"/>
  <c r="E47" i="10"/>
  <c r="D47" i="10"/>
  <c r="L46" i="10"/>
  <c r="L47" i="10" s="1"/>
  <c r="J46" i="10"/>
  <c r="I46" i="10"/>
  <c r="I47" i="10" s="1"/>
  <c r="G46" i="10"/>
  <c r="G47" i="10" s="1"/>
  <c r="L45" i="10"/>
  <c r="J45" i="10"/>
  <c r="J47" i="10" s="1"/>
  <c r="I45" i="10"/>
  <c r="G45" i="10"/>
  <c r="J44" i="10"/>
  <c r="I44" i="10"/>
  <c r="H44" i="10"/>
  <c r="F44" i="10"/>
  <c r="E44" i="10"/>
  <c r="D44" i="10"/>
  <c r="K43" i="10"/>
  <c r="K44" i="10" s="1"/>
  <c r="J43" i="10"/>
  <c r="G43" i="10"/>
  <c r="L42" i="10"/>
  <c r="K42" i="10"/>
  <c r="J42" i="10"/>
  <c r="I42" i="10"/>
  <c r="G42" i="10"/>
  <c r="G44" i="10" s="1"/>
  <c r="H41" i="10"/>
  <c r="F41" i="10"/>
  <c r="E41" i="10"/>
  <c r="D41" i="10"/>
  <c r="J40" i="10"/>
  <c r="J41" i="10" s="1"/>
  <c r="G40" i="10"/>
  <c r="G41" i="10" s="1"/>
  <c r="L39" i="10"/>
  <c r="J39" i="10"/>
  <c r="I39" i="10"/>
  <c r="I41" i="10" s="1"/>
  <c r="G39" i="10"/>
  <c r="J38" i="10"/>
  <c r="I38" i="10"/>
  <c r="H38" i="10"/>
  <c r="G38" i="10"/>
  <c r="F38" i="10"/>
  <c r="E38" i="10"/>
  <c r="D38" i="10"/>
  <c r="K37" i="10"/>
  <c r="K38" i="10" s="1"/>
  <c r="J37" i="10"/>
  <c r="G37" i="10"/>
  <c r="L36" i="10"/>
  <c r="K36" i="10"/>
  <c r="J35" i="10"/>
  <c r="I35" i="10"/>
  <c r="H35" i="10"/>
  <c r="F35" i="10"/>
  <c r="E35" i="10"/>
  <c r="D35" i="10"/>
  <c r="L33" i="10"/>
  <c r="K33" i="10"/>
  <c r="J33" i="10"/>
  <c r="I33" i="10"/>
  <c r="G33" i="10"/>
  <c r="G35" i="10" s="1"/>
  <c r="J32" i="10"/>
  <c r="I32" i="10"/>
  <c r="H32" i="10"/>
  <c r="F32" i="10"/>
  <c r="E32" i="10"/>
  <c r="D32" i="10"/>
  <c r="L30" i="10"/>
  <c r="K30" i="10"/>
  <c r="J30" i="10"/>
  <c r="I30" i="10"/>
  <c r="G30" i="10"/>
  <c r="G32" i="10" s="1"/>
  <c r="J29" i="10"/>
  <c r="I29" i="10"/>
  <c r="H29" i="10"/>
  <c r="F29" i="10"/>
  <c r="E29" i="10"/>
  <c r="D29" i="10"/>
  <c r="L27" i="10"/>
  <c r="K27" i="10"/>
  <c r="J27" i="10"/>
  <c r="I27" i="10"/>
  <c r="G27" i="10"/>
  <c r="G29" i="10" s="1"/>
  <c r="I26" i="10"/>
  <c r="H26" i="10"/>
  <c r="F26" i="10"/>
  <c r="E26" i="10"/>
  <c r="D26" i="10"/>
  <c r="J25" i="10"/>
  <c r="J26" i="10" s="1"/>
  <c r="I25" i="10"/>
  <c r="G25" i="10"/>
  <c r="G26" i="10" s="1"/>
  <c r="L24" i="10"/>
  <c r="K24" i="10"/>
  <c r="J24" i="10"/>
  <c r="I24" i="10"/>
  <c r="G24" i="10"/>
  <c r="H23" i="10"/>
  <c r="F23" i="10"/>
  <c r="E23" i="10"/>
  <c r="D23" i="10"/>
  <c r="J22" i="10"/>
  <c r="J23" i="10" s="1"/>
  <c r="I22" i="10"/>
  <c r="I23" i="10" s="1"/>
  <c r="G22" i="10"/>
  <c r="G23" i="10" s="1"/>
  <c r="K21" i="10"/>
  <c r="J21" i="10"/>
  <c r="I21" i="10"/>
  <c r="G21" i="10"/>
  <c r="H20" i="10"/>
  <c r="F20" i="10"/>
  <c r="E20" i="10"/>
  <c r="D20" i="10"/>
  <c r="L19" i="10"/>
  <c r="L20" i="10" s="1"/>
  <c r="J19" i="10"/>
  <c r="I19" i="10"/>
  <c r="I20" i="10" s="1"/>
  <c r="G19" i="10"/>
  <c r="G20" i="10" s="1"/>
  <c r="L18" i="10"/>
  <c r="J18" i="10"/>
  <c r="J20" i="10" s="1"/>
  <c r="I18" i="10"/>
  <c r="G18" i="10"/>
  <c r="J17" i="10"/>
  <c r="H17" i="10"/>
  <c r="F17" i="10"/>
  <c r="E17" i="10"/>
  <c r="D17" i="10"/>
  <c r="K16" i="10"/>
  <c r="K17" i="10" s="1"/>
  <c r="J16" i="10"/>
  <c r="I16" i="10"/>
  <c r="G16" i="10"/>
  <c r="G17" i="10" s="1"/>
  <c r="L15" i="10"/>
  <c r="K15" i="10"/>
  <c r="J15" i="10"/>
  <c r="I15" i="10"/>
  <c r="I17" i="10" s="1"/>
  <c r="G15" i="10"/>
  <c r="I14" i="10"/>
  <c r="H14" i="10"/>
  <c r="F14" i="10"/>
  <c r="E14" i="10"/>
  <c r="D14" i="10"/>
  <c r="J13" i="10"/>
  <c r="J14" i="10" s="1"/>
  <c r="I13" i="10"/>
  <c r="G13" i="10"/>
  <c r="G14" i="10" s="1"/>
  <c r="L12" i="10"/>
  <c r="K12" i="10"/>
  <c r="J12" i="10"/>
  <c r="I12" i="10"/>
  <c r="G12" i="10"/>
  <c r="H11" i="10"/>
  <c r="F11" i="10"/>
  <c r="E11" i="10"/>
  <c r="D11" i="10"/>
  <c r="J10" i="10"/>
  <c r="J11" i="10" s="1"/>
  <c r="I10" i="10"/>
  <c r="I11" i="10" s="1"/>
  <c r="G10" i="10"/>
  <c r="G11" i="10" s="1"/>
  <c r="K9" i="10"/>
  <c r="J9" i="10"/>
  <c r="I9" i="10"/>
  <c r="G9" i="10"/>
  <c r="H8" i="10"/>
  <c r="G8" i="10"/>
  <c r="F8" i="10"/>
  <c r="E8" i="10"/>
  <c r="D8" i="10"/>
  <c r="L7" i="10"/>
  <c r="L8" i="10" s="1"/>
  <c r="L6" i="10"/>
  <c r="J6" i="10"/>
  <c r="J8" i="10" s="1"/>
  <c r="I6" i="10"/>
  <c r="I8" i="10" s="1"/>
  <c r="G6" i="10"/>
  <c r="H67" i="9"/>
  <c r="L58" i="9" s="1"/>
  <c r="L59" i="9" s="1"/>
  <c r="F67" i="9"/>
  <c r="E67" i="9"/>
  <c r="G67" i="9" s="1"/>
  <c r="D67" i="9"/>
  <c r="K55" i="9" s="1"/>
  <c r="K56" i="9" s="1"/>
  <c r="I66" i="9"/>
  <c r="H66" i="9"/>
  <c r="L57" i="9" s="1"/>
  <c r="F66" i="9"/>
  <c r="F68" i="9" s="1"/>
  <c r="E66" i="9"/>
  <c r="D66" i="9"/>
  <c r="K54" i="9" s="1"/>
  <c r="J65" i="9"/>
  <c r="H65" i="9"/>
  <c r="F65" i="9"/>
  <c r="E65" i="9"/>
  <c r="D65" i="9"/>
  <c r="K64" i="9"/>
  <c r="K65" i="9" s="1"/>
  <c r="J64" i="9"/>
  <c r="I64" i="9"/>
  <c r="G64" i="9"/>
  <c r="G65" i="9" s="1"/>
  <c r="L63" i="9"/>
  <c r="K63" i="9"/>
  <c r="J63" i="9"/>
  <c r="I63" i="9"/>
  <c r="I65" i="9" s="1"/>
  <c r="G63" i="9"/>
  <c r="I62" i="9"/>
  <c r="H62" i="9"/>
  <c r="F62" i="9"/>
  <c r="E62" i="9"/>
  <c r="D62" i="9"/>
  <c r="J61" i="9"/>
  <c r="J62" i="9" s="1"/>
  <c r="I61" i="9"/>
  <c r="G61" i="9"/>
  <c r="G62" i="9" s="1"/>
  <c r="L60" i="9"/>
  <c r="K60" i="9"/>
  <c r="J60" i="9"/>
  <c r="I60" i="9"/>
  <c r="G60" i="9"/>
  <c r="H59" i="9"/>
  <c r="F59" i="9"/>
  <c r="E59" i="9"/>
  <c r="D59" i="9"/>
  <c r="J58" i="9"/>
  <c r="J59" i="9" s="1"/>
  <c r="I58" i="9"/>
  <c r="I59" i="9" s="1"/>
  <c r="G58" i="9"/>
  <c r="G59" i="9" s="1"/>
  <c r="K57" i="9"/>
  <c r="J57" i="9"/>
  <c r="I57" i="9"/>
  <c r="G57" i="9"/>
  <c r="H56" i="9"/>
  <c r="F56" i="9"/>
  <c r="E56" i="9"/>
  <c r="D56" i="9"/>
  <c r="L55" i="9"/>
  <c r="L56" i="9" s="1"/>
  <c r="J55" i="9"/>
  <c r="I55" i="9"/>
  <c r="I56" i="9" s="1"/>
  <c r="G55" i="9"/>
  <c r="G56" i="9" s="1"/>
  <c r="L54" i="9"/>
  <c r="J54" i="9"/>
  <c r="J56" i="9" s="1"/>
  <c r="I54" i="9"/>
  <c r="G54" i="9"/>
  <c r="J53" i="9"/>
  <c r="H53" i="9"/>
  <c r="F53" i="9"/>
  <c r="E53" i="9"/>
  <c r="D53" i="9"/>
  <c r="K52" i="9"/>
  <c r="K53" i="9" s="1"/>
  <c r="J52" i="9"/>
  <c r="I52" i="9"/>
  <c r="G52" i="9"/>
  <c r="G53" i="9" s="1"/>
  <c r="L51" i="9"/>
  <c r="K51" i="9"/>
  <c r="J51" i="9"/>
  <c r="I51" i="9"/>
  <c r="I53" i="9" s="1"/>
  <c r="G51" i="9"/>
  <c r="I50" i="9"/>
  <c r="H50" i="9"/>
  <c r="F50" i="9"/>
  <c r="E50" i="9"/>
  <c r="D50" i="9"/>
  <c r="J49" i="9"/>
  <c r="J50" i="9" s="1"/>
  <c r="I49" i="9"/>
  <c r="G49" i="9"/>
  <c r="G50" i="9" s="1"/>
  <c r="L48" i="9"/>
  <c r="K48" i="9"/>
  <c r="J48" i="9"/>
  <c r="I48" i="9"/>
  <c r="G48" i="9"/>
  <c r="H47" i="9"/>
  <c r="F47" i="9"/>
  <c r="E47" i="9"/>
  <c r="D47" i="9"/>
  <c r="J46" i="9"/>
  <c r="J47" i="9" s="1"/>
  <c r="I46" i="9"/>
  <c r="I47" i="9" s="1"/>
  <c r="G46" i="9"/>
  <c r="G47" i="9" s="1"/>
  <c r="K45" i="9"/>
  <c r="J45" i="9"/>
  <c r="I45" i="9"/>
  <c r="G45" i="9"/>
  <c r="H44" i="9"/>
  <c r="F44" i="9"/>
  <c r="E44" i="9"/>
  <c r="D44" i="9"/>
  <c r="L43" i="9"/>
  <c r="L44" i="9" s="1"/>
  <c r="J43" i="9"/>
  <c r="I43" i="9"/>
  <c r="I44" i="9" s="1"/>
  <c r="G43" i="9"/>
  <c r="G44" i="9" s="1"/>
  <c r="L42" i="9"/>
  <c r="J42" i="9"/>
  <c r="J44" i="9" s="1"/>
  <c r="I42" i="9"/>
  <c r="G42" i="9"/>
  <c r="J41" i="9"/>
  <c r="H41" i="9"/>
  <c r="F41" i="9"/>
  <c r="E41" i="9"/>
  <c r="D41" i="9"/>
  <c r="K40" i="9"/>
  <c r="K41" i="9" s="1"/>
  <c r="J40" i="9"/>
  <c r="I40" i="9"/>
  <c r="G40" i="9"/>
  <c r="G41" i="9" s="1"/>
  <c r="L39" i="9"/>
  <c r="K39" i="9"/>
  <c r="J39" i="9"/>
  <c r="I39" i="9"/>
  <c r="I41" i="9" s="1"/>
  <c r="G39" i="9"/>
  <c r="I38" i="9"/>
  <c r="H38" i="9"/>
  <c r="F38" i="9"/>
  <c r="E38" i="9"/>
  <c r="D38" i="9"/>
  <c r="J37" i="9"/>
  <c r="J38" i="9" s="1"/>
  <c r="I37" i="9"/>
  <c r="G37" i="9"/>
  <c r="G38" i="9" s="1"/>
  <c r="L36" i="9"/>
  <c r="K36" i="9"/>
  <c r="J36" i="9"/>
  <c r="I36" i="9"/>
  <c r="G36" i="9"/>
  <c r="H35" i="9"/>
  <c r="F35" i="9"/>
  <c r="E35" i="9"/>
  <c r="D35" i="9"/>
  <c r="J34" i="9"/>
  <c r="J35" i="9" s="1"/>
  <c r="I34" i="9"/>
  <c r="I35" i="9" s="1"/>
  <c r="G34" i="9"/>
  <c r="G35" i="9" s="1"/>
  <c r="K33" i="9"/>
  <c r="J33" i="9"/>
  <c r="I33" i="9"/>
  <c r="G33" i="9"/>
  <c r="H32" i="9"/>
  <c r="F32" i="9"/>
  <c r="E32" i="9"/>
  <c r="D32" i="9"/>
  <c r="L31" i="9"/>
  <c r="L32" i="9" s="1"/>
  <c r="J31" i="9"/>
  <c r="I31" i="9"/>
  <c r="I32" i="9" s="1"/>
  <c r="G31" i="9"/>
  <c r="G32" i="9" s="1"/>
  <c r="L30" i="9"/>
  <c r="J30" i="9"/>
  <c r="J32" i="9" s="1"/>
  <c r="I30" i="9"/>
  <c r="G30" i="9"/>
  <c r="J29" i="9"/>
  <c r="H29" i="9"/>
  <c r="F29" i="9"/>
  <c r="E29" i="9"/>
  <c r="D29" i="9"/>
  <c r="K28" i="9"/>
  <c r="K29" i="9" s="1"/>
  <c r="J28" i="9"/>
  <c r="I28" i="9"/>
  <c r="G28" i="9"/>
  <c r="G29" i="9" s="1"/>
  <c r="L27" i="9"/>
  <c r="K27" i="9"/>
  <c r="J27" i="9"/>
  <c r="I27" i="9"/>
  <c r="I29" i="9" s="1"/>
  <c r="G27" i="9"/>
  <c r="I26" i="9"/>
  <c r="H26" i="9"/>
  <c r="F26" i="9"/>
  <c r="E26" i="9"/>
  <c r="D26" i="9"/>
  <c r="J25" i="9"/>
  <c r="J26" i="9" s="1"/>
  <c r="I25" i="9"/>
  <c r="G25" i="9"/>
  <c r="G26" i="9" s="1"/>
  <c r="L24" i="9"/>
  <c r="K24" i="9"/>
  <c r="J24" i="9"/>
  <c r="I24" i="9"/>
  <c r="G24" i="9"/>
  <c r="H23" i="9"/>
  <c r="F23" i="9"/>
  <c r="E23" i="9"/>
  <c r="D23" i="9"/>
  <c r="J22" i="9"/>
  <c r="J23" i="9" s="1"/>
  <c r="I22" i="9"/>
  <c r="I23" i="9" s="1"/>
  <c r="G22" i="9"/>
  <c r="G23" i="9" s="1"/>
  <c r="K21" i="9"/>
  <c r="J21" i="9"/>
  <c r="I21" i="9"/>
  <c r="G21" i="9"/>
  <c r="H20" i="9"/>
  <c r="F20" i="9"/>
  <c r="E20" i="9"/>
  <c r="D20" i="9"/>
  <c r="L19" i="9"/>
  <c r="L20" i="9" s="1"/>
  <c r="J19" i="9"/>
  <c r="I19" i="9"/>
  <c r="I20" i="9" s="1"/>
  <c r="G19" i="9"/>
  <c r="G20" i="9" s="1"/>
  <c r="L18" i="9"/>
  <c r="J18" i="9"/>
  <c r="J20" i="9" s="1"/>
  <c r="I18" i="9"/>
  <c r="G18" i="9"/>
  <c r="J17" i="9"/>
  <c r="H17" i="9"/>
  <c r="F17" i="9"/>
  <c r="E17" i="9"/>
  <c r="D17" i="9"/>
  <c r="K16" i="9"/>
  <c r="K17" i="9" s="1"/>
  <c r="J16" i="9"/>
  <c r="I16" i="9"/>
  <c r="G16" i="9"/>
  <c r="G17" i="9" s="1"/>
  <c r="L15" i="9"/>
  <c r="K15" i="9"/>
  <c r="J15" i="9"/>
  <c r="I15" i="9"/>
  <c r="I17" i="9" s="1"/>
  <c r="G15" i="9"/>
  <c r="I14" i="9"/>
  <c r="H14" i="9"/>
  <c r="F14" i="9"/>
  <c r="E14" i="9"/>
  <c r="D14" i="9"/>
  <c r="J13" i="9"/>
  <c r="J14" i="9" s="1"/>
  <c r="I13" i="9"/>
  <c r="G13" i="9"/>
  <c r="G14" i="9" s="1"/>
  <c r="L12" i="9"/>
  <c r="K12" i="9"/>
  <c r="J12" i="9"/>
  <c r="I12" i="9"/>
  <c r="G12" i="9"/>
  <c r="H11" i="9"/>
  <c r="F11" i="9"/>
  <c r="E11" i="9"/>
  <c r="D11" i="9"/>
  <c r="J10" i="9"/>
  <c r="J11" i="9" s="1"/>
  <c r="I10" i="9"/>
  <c r="I11" i="9" s="1"/>
  <c r="G10" i="9"/>
  <c r="G11" i="9" s="1"/>
  <c r="L9" i="9"/>
  <c r="K9" i="9"/>
  <c r="J9" i="9"/>
  <c r="I9" i="9"/>
  <c r="G9" i="9"/>
  <c r="H8" i="9"/>
  <c r="F8" i="9"/>
  <c r="E8" i="9"/>
  <c r="D8" i="9"/>
  <c r="L7" i="9"/>
  <c r="L8" i="9" s="1"/>
  <c r="J7" i="9"/>
  <c r="I7" i="9"/>
  <c r="I8" i="9" s="1"/>
  <c r="G7" i="9"/>
  <c r="G8" i="9" s="1"/>
  <c r="L6" i="9"/>
  <c r="K6" i="9"/>
  <c r="J6" i="9"/>
  <c r="J8" i="9" s="1"/>
  <c r="I6" i="9"/>
  <c r="G6" i="9"/>
  <c r="F68" i="8"/>
  <c r="H67" i="8"/>
  <c r="J67" i="8" s="1"/>
  <c r="G67" i="8"/>
  <c r="F67" i="8"/>
  <c r="E67" i="8"/>
  <c r="D67" i="8"/>
  <c r="K58" i="8" s="1"/>
  <c r="H66" i="8"/>
  <c r="L57" i="8" s="1"/>
  <c r="F66" i="8"/>
  <c r="E66" i="8"/>
  <c r="E68" i="8" s="1"/>
  <c r="D66" i="8"/>
  <c r="K54" i="8" s="1"/>
  <c r="I65" i="8"/>
  <c r="H65" i="8"/>
  <c r="F65" i="8"/>
  <c r="E65" i="8"/>
  <c r="D65" i="8"/>
  <c r="K64" i="8"/>
  <c r="K65" i="8" s="1"/>
  <c r="J64" i="8"/>
  <c r="J65" i="8" s="1"/>
  <c r="I64" i="8"/>
  <c r="G64" i="8"/>
  <c r="G65" i="8" s="1"/>
  <c r="K63" i="8"/>
  <c r="J63" i="8"/>
  <c r="I63" i="8"/>
  <c r="G63" i="8"/>
  <c r="H62" i="8"/>
  <c r="F62" i="8"/>
  <c r="E62" i="8"/>
  <c r="D62" i="8"/>
  <c r="J61" i="8"/>
  <c r="J62" i="8" s="1"/>
  <c r="I61" i="8"/>
  <c r="I62" i="8" s="1"/>
  <c r="G61" i="8"/>
  <c r="G62" i="8" s="1"/>
  <c r="J60" i="8"/>
  <c r="I60" i="8"/>
  <c r="G60" i="8"/>
  <c r="H59" i="8"/>
  <c r="F59" i="8"/>
  <c r="E59" i="8"/>
  <c r="D59" i="8"/>
  <c r="L58" i="8"/>
  <c r="J58" i="8"/>
  <c r="I58" i="8"/>
  <c r="I59" i="8" s="1"/>
  <c r="G58" i="8"/>
  <c r="G59" i="8" s="1"/>
  <c r="J57" i="8"/>
  <c r="J59" i="8" s="1"/>
  <c r="I57" i="8"/>
  <c r="G57" i="8"/>
  <c r="J56" i="8"/>
  <c r="H56" i="8"/>
  <c r="F56" i="8"/>
  <c r="E56" i="8"/>
  <c r="D56" i="8"/>
  <c r="L55" i="8"/>
  <c r="L56" i="8" s="1"/>
  <c r="K55" i="8"/>
  <c r="K56" i="8" s="1"/>
  <c r="J55" i="8"/>
  <c r="I55" i="8"/>
  <c r="G55" i="8"/>
  <c r="G56" i="8" s="1"/>
  <c r="L54" i="8"/>
  <c r="J54" i="8"/>
  <c r="I54" i="8"/>
  <c r="I56" i="8" s="1"/>
  <c r="G54" i="8"/>
  <c r="I53" i="8"/>
  <c r="H53" i="8"/>
  <c r="F53" i="8"/>
  <c r="E53" i="8"/>
  <c r="D53" i="8"/>
  <c r="K52" i="8"/>
  <c r="K53" i="8" s="1"/>
  <c r="J52" i="8"/>
  <c r="J53" i="8" s="1"/>
  <c r="I52" i="8"/>
  <c r="G52" i="8"/>
  <c r="G53" i="8" s="1"/>
  <c r="K51" i="8"/>
  <c r="J51" i="8"/>
  <c r="I51" i="8"/>
  <c r="G51" i="8"/>
  <c r="H50" i="8"/>
  <c r="F50" i="8"/>
  <c r="E50" i="8"/>
  <c r="D50" i="8"/>
  <c r="J49" i="8"/>
  <c r="J50" i="8" s="1"/>
  <c r="I49" i="8"/>
  <c r="I50" i="8" s="1"/>
  <c r="G49" i="8"/>
  <c r="G50" i="8" s="1"/>
  <c r="J48" i="8"/>
  <c r="I48" i="8"/>
  <c r="G48" i="8"/>
  <c r="H47" i="8"/>
  <c r="F47" i="8"/>
  <c r="E47" i="8"/>
  <c r="D47" i="8"/>
  <c r="L46" i="8"/>
  <c r="J46" i="8"/>
  <c r="I46" i="8"/>
  <c r="I47" i="8" s="1"/>
  <c r="G46" i="8"/>
  <c r="G47" i="8" s="1"/>
  <c r="J45" i="8"/>
  <c r="J47" i="8" s="1"/>
  <c r="I45" i="8"/>
  <c r="G45" i="8"/>
  <c r="J44" i="8"/>
  <c r="H44" i="8"/>
  <c r="F44" i="8"/>
  <c r="E44" i="8"/>
  <c r="D44" i="8"/>
  <c r="L43" i="8"/>
  <c r="L44" i="8" s="1"/>
  <c r="K43" i="8"/>
  <c r="J43" i="8"/>
  <c r="I43" i="8"/>
  <c r="G43" i="8"/>
  <c r="G44" i="8" s="1"/>
  <c r="L42" i="8"/>
  <c r="J42" i="8"/>
  <c r="I42" i="8"/>
  <c r="I44" i="8" s="1"/>
  <c r="G42" i="8"/>
  <c r="I41" i="8"/>
  <c r="H41" i="8"/>
  <c r="F41" i="8"/>
  <c r="E41" i="8"/>
  <c r="D41" i="8"/>
  <c r="K40" i="8"/>
  <c r="K41" i="8" s="1"/>
  <c r="J40" i="8"/>
  <c r="J41" i="8" s="1"/>
  <c r="I40" i="8"/>
  <c r="G40" i="8"/>
  <c r="G41" i="8" s="1"/>
  <c r="K39" i="8"/>
  <c r="J39" i="8"/>
  <c r="I39" i="8"/>
  <c r="G39" i="8"/>
  <c r="H38" i="8"/>
  <c r="F38" i="8"/>
  <c r="E38" i="8"/>
  <c r="D38" i="8"/>
  <c r="J37" i="8"/>
  <c r="J38" i="8" s="1"/>
  <c r="I37" i="8"/>
  <c r="I38" i="8" s="1"/>
  <c r="G37" i="8"/>
  <c r="G38" i="8" s="1"/>
  <c r="J36" i="8"/>
  <c r="I36" i="8"/>
  <c r="G36" i="8"/>
  <c r="H35" i="8"/>
  <c r="F35" i="8"/>
  <c r="E35" i="8"/>
  <c r="D35" i="8"/>
  <c r="L34" i="8"/>
  <c r="J34" i="8"/>
  <c r="I34" i="8"/>
  <c r="I35" i="8" s="1"/>
  <c r="G34" i="8"/>
  <c r="G35" i="8" s="1"/>
  <c r="J33" i="8"/>
  <c r="J35" i="8" s="1"/>
  <c r="I33" i="8"/>
  <c r="G33" i="8"/>
  <c r="J32" i="8"/>
  <c r="H32" i="8"/>
  <c r="F32" i="8"/>
  <c r="E32" i="8"/>
  <c r="D32" i="8"/>
  <c r="L31" i="8"/>
  <c r="L32" i="8" s="1"/>
  <c r="K31" i="8"/>
  <c r="J31" i="8"/>
  <c r="I31" i="8"/>
  <c r="G31" i="8"/>
  <c r="G32" i="8" s="1"/>
  <c r="L30" i="8"/>
  <c r="J30" i="8"/>
  <c r="I30" i="8"/>
  <c r="I32" i="8" s="1"/>
  <c r="G30" i="8"/>
  <c r="I29" i="8"/>
  <c r="H29" i="8"/>
  <c r="F29" i="8"/>
  <c r="E29" i="8"/>
  <c r="D29" i="8"/>
  <c r="K28" i="8"/>
  <c r="K29" i="8" s="1"/>
  <c r="J28" i="8"/>
  <c r="J29" i="8" s="1"/>
  <c r="I28" i="8"/>
  <c r="G28" i="8"/>
  <c r="G29" i="8" s="1"/>
  <c r="K27" i="8"/>
  <c r="J27" i="8"/>
  <c r="I27" i="8"/>
  <c r="G27" i="8"/>
  <c r="H26" i="8"/>
  <c r="F26" i="8"/>
  <c r="E26" i="8"/>
  <c r="D26" i="8"/>
  <c r="J25" i="8"/>
  <c r="J26" i="8" s="1"/>
  <c r="I25" i="8"/>
  <c r="I26" i="8" s="1"/>
  <c r="G25" i="8"/>
  <c r="G26" i="8" s="1"/>
  <c r="J24" i="8"/>
  <c r="I24" i="8"/>
  <c r="G24" i="8"/>
  <c r="H23" i="8"/>
  <c r="F23" i="8"/>
  <c r="E23" i="8"/>
  <c r="D23" i="8"/>
  <c r="L22" i="8"/>
  <c r="J22" i="8"/>
  <c r="I22" i="8"/>
  <c r="I23" i="8" s="1"/>
  <c r="G22" i="8"/>
  <c r="G23" i="8" s="1"/>
  <c r="J21" i="8"/>
  <c r="J23" i="8" s="1"/>
  <c r="I21" i="8"/>
  <c r="G21" i="8"/>
  <c r="J20" i="8"/>
  <c r="H20" i="8"/>
  <c r="F20" i="8"/>
  <c r="E20" i="8"/>
  <c r="D20" i="8"/>
  <c r="L19" i="8"/>
  <c r="L20" i="8" s="1"/>
  <c r="K19" i="8"/>
  <c r="J19" i="8"/>
  <c r="I19" i="8"/>
  <c r="G19" i="8"/>
  <c r="G20" i="8" s="1"/>
  <c r="L18" i="8"/>
  <c r="J18" i="8"/>
  <c r="I18" i="8"/>
  <c r="I20" i="8" s="1"/>
  <c r="G18" i="8"/>
  <c r="I17" i="8"/>
  <c r="H17" i="8"/>
  <c r="F17" i="8"/>
  <c r="E17" i="8"/>
  <c r="D17" i="8"/>
  <c r="K16" i="8"/>
  <c r="K17" i="8" s="1"/>
  <c r="J16" i="8"/>
  <c r="J17" i="8" s="1"/>
  <c r="I16" i="8"/>
  <c r="G16" i="8"/>
  <c r="G17" i="8" s="1"/>
  <c r="K15" i="8"/>
  <c r="J15" i="8"/>
  <c r="I15" i="8"/>
  <c r="G15" i="8"/>
  <c r="H14" i="8"/>
  <c r="F14" i="8"/>
  <c r="E14" i="8"/>
  <c r="D14" i="8"/>
  <c r="J13" i="8"/>
  <c r="J14" i="8" s="1"/>
  <c r="I13" i="8"/>
  <c r="I14" i="8" s="1"/>
  <c r="G13" i="8"/>
  <c r="G14" i="8" s="1"/>
  <c r="J12" i="8"/>
  <c r="I12" i="8"/>
  <c r="G12" i="8"/>
  <c r="H11" i="8"/>
  <c r="F11" i="8"/>
  <c r="E11" i="8"/>
  <c r="D11" i="8"/>
  <c r="L10" i="8"/>
  <c r="J10" i="8"/>
  <c r="I10" i="8"/>
  <c r="I11" i="8" s="1"/>
  <c r="G10" i="8"/>
  <c r="G11" i="8" s="1"/>
  <c r="J9" i="8"/>
  <c r="J11" i="8" s="1"/>
  <c r="I9" i="8"/>
  <c r="G9" i="8"/>
  <c r="J8" i="8"/>
  <c r="H8" i="8"/>
  <c r="F8" i="8"/>
  <c r="E8" i="8"/>
  <c r="D8" i="8"/>
  <c r="L7" i="8"/>
  <c r="K7" i="8"/>
  <c r="J7" i="8"/>
  <c r="I7" i="8"/>
  <c r="G7" i="8"/>
  <c r="G8" i="8" s="1"/>
  <c r="L6" i="8"/>
  <c r="J6" i="8"/>
  <c r="I6" i="8"/>
  <c r="I8" i="8" s="1"/>
  <c r="G6" i="8"/>
  <c r="K69" i="7"/>
  <c r="J69" i="7"/>
  <c r="I69" i="7"/>
  <c r="H69" i="7"/>
  <c r="G69" i="7"/>
  <c r="F69" i="7"/>
  <c r="E69" i="7"/>
  <c r="D69" i="7"/>
  <c r="K68" i="7"/>
  <c r="J68" i="7"/>
  <c r="I68" i="7"/>
  <c r="H68" i="7"/>
  <c r="G68" i="7"/>
  <c r="F68" i="7"/>
  <c r="E68" i="7"/>
  <c r="D68" i="7"/>
  <c r="K67" i="7"/>
  <c r="J67" i="7"/>
  <c r="I67" i="7"/>
  <c r="H67" i="7"/>
  <c r="G67" i="7"/>
  <c r="F67" i="7"/>
  <c r="E67" i="7"/>
  <c r="D67" i="7"/>
  <c r="K66" i="7"/>
  <c r="J66" i="7"/>
  <c r="I66" i="7"/>
  <c r="H66" i="7"/>
  <c r="G66" i="7"/>
  <c r="F66" i="7"/>
  <c r="E66" i="7"/>
  <c r="D66" i="7"/>
  <c r="K65" i="7"/>
  <c r="J65" i="7"/>
  <c r="I65" i="7"/>
  <c r="H65" i="7"/>
  <c r="G65" i="7"/>
  <c r="F65" i="7"/>
  <c r="E65" i="7"/>
  <c r="D65" i="7"/>
  <c r="K64" i="7"/>
  <c r="J64" i="7"/>
  <c r="I64" i="7"/>
  <c r="H64" i="7"/>
  <c r="G64" i="7"/>
  <c r="F64" i="7"/>
  <c r="E64" i="7"/>
  <c r="D64" i="7"/>
  <c r="K63" i="7"/>
  <c r="J63" i="7"/>
  <c r="I63" i="7"/>
  <c r="H63" i="7"/>
  <c r="G63" i="7"/>
  <c r="F63" i="7"/>
  <c r="E63" i="7"/>
  <c r="D63" i="7"/>
  <c r="K62" i="7"/>
  <c r="J62" i="7"/>
  <c r="I62" i="7"/>
  <c r="H62" i="7"/>
  <c r="G62" i="7"/>
  <c r="F62" i="7"/>
  <c r="E62" i="7"/>
  <c r="D62" i="7"/>
  <c r="K61" i="7"/>
  <c r="J61" i="7"/>
  <c r="I61" i="7"/>
  <c r="H61" i="7"/>
  <c r="G61" i="7"/>
  <c r="F61" i="7"/>
  <c r="E61" i="7"/>
  <c r="D61" i="7"/>
  <c r="K60" i="7"/>
  <c r="J60" i="7"/>
  <c r="I60" i="7"/>
  <c r="H60" i="7"/>
  <c r="G60" i="7"/>
  <c r="F60" i="7"/>
  <c r="E60" i="7"/>
  <c r="D60" i="7"/>
  <c r="K59" i="7"/>
  <c r="J59" i="7"/>
  <c r="I59" i="7"/>
  <c r="H59" i="7"/>
  <c r="G59" i="7"/>
  <c r="F59" i="7"/>
  <c r="E59" i="7"/>
  <c r="D59" i="7"/>
  <c r="K58" i="7"/>
  <c r="J58" i="7"/>
  <c r="I58" i="7"/>
  <c r="H58" i="7"/>
  <c r="G58" i="7"/>
  <c r="F58" i="7"/>
  <c r="E58" i="7"/>
  <c r="D58" i="7"/>
  <c r="K57" i="7"/>
  <c r="J57" i="7"/>
  <c r="I57" i="7"/>
  <c r="H57" i="7"/>
  <c r="G57" i="7"/>
  <c r="F57" i="7"/>
  <c r="E57" i="7"/>
  <c r="D57" i="7"/>
  <c r="K56" i="7"/>
  <c r="J56" i="7"/>
  <c r="I56" i="7"/>
  <c r="H56" i="7"/>
  <c r="G56" i="7"/>
  <c r="F56" i="7"/>
  <c r="E56" i="7"/>
  <c r="D56" i="7"/>
  <c r="K55" i="7"/>
  <c r="J55" i="7"/>
  <c r="I55" i="7"/>
  <c r="H55" i="7"/>
  <c r="G55" i="7"/>
  <c r="F55" i="7"/>
  <c r="E55" i="7"/>
  <c r="D55" i="7"/>
  <c r="K54" i="7"/>
  <c r="J54" i="7"/>
  <c r="I54" i="7"/>
  <c r="H54" i="7"/>
  <c r="G54" i="7"/>
  <c r="F54" i="7"/>
  <c r="E54" i="7"/>
  <c r="D54" i="7"/>
  <c r="K53" i="7"/>
  <c r="J53" i="7"/>
  <c r="I53" i="7"/>
  <c r="H53" i="7"/>
  <c r="G53" i="7"/>
  <c r="F53" i="7"/>
  <c r="E53" i="7"/>
  <c r="D53" i="7"/>
  <c r="K52" i="7"/>
  <c r="J52" i="7"/>
  <c r="I52" i="7"/>
  <c r="H52" i="7"/>
  <c r="G52" i="7"/>
  <c r="F52" i="7"/>
  <c r="E52" i="7"/>
  <c r="D52" i="7"/>
  <c r="K51" i="7"/>
  <c r="J51" i="7"/>
  <c r="I51" i="7"/>
  <c r="H51" i="7"/>
  <c r="G51" i="7"/>
  <c r="F51" i="7"/>
  <c r="E51" i="7"/>
  <c r="D51" i="7"/>
  <c r="K50" i="7"/>
  <c r="J50" i="7"/>
  <c r="I50" i="7"/>
  <c r="H50" i="7"/>
  <c r="G50" i="7"/>
  <c r="F50" i="7"/>
  <c r="E50" i="7"/>
  <c r="D50" i="7"/>
  <c r="K49" i="7"/>
  <c r="J49" i="7"/>
  <c r="I49" i="7"/>
  <c r="H49" i="7"/>
  <c r="G49" i="7"/>
  <c r="F49" i="7"/>
  <c r="E49" i="7"/>
  <c r="D49" i="7"/>
  <c r="K48" i="7"/>
  <c r="J48" i="7"/>
  <c r="I48" i="7"/>
  <c r="H48" i="7"/>
  <c r="G48" i="7"/>
  <c r="F48" i="7"/>
  <c r="E48" i="7"/>
  <c r="D48" i="7"/>
  <c r="K47" i="7"/>
  <c r="J47" i="7"/>
  <c r="I47" i="7"/>
  <c r="H47" i="7"/>
  <c r="G47" i="7"/>
  <c r="F47" i="7"/>
  <c r="E47" i="7"/>
  <c r="D47" i="7"/>
  <c r="K46" i="7"/>
  <c r="J46" i="7"/>
  <c r="I46" i="7"/>
  <c r="H46" i="7"/>
  <c r="G46" i="7"/>
  <c r="F46" i="7"/>
  <c r="E46" i="7"/>
  <c r="D46" i="7"/>
  <c r="K45" i="7"/>
  <c r="J45" i="7"/>
  <c r="I45" i="7"/>
  <c r="H45" i="7"/>
  <c r="G45" i="7"/>
  <c r="F45" i="7"/>
  <c r="E45" i="7"/>
  <c r="D45" i="7"/>
  <c r="K44" i="7"/>
  <c r="J44" i="7"/>
  <c r="I44" i="7"/>
  <c r="H44" i="7"/>
  <c r="G44" i="7"/>
  <c r="F44" i="7"/>
  <c r="E44" i="7"/>
  <c r="D44" i="7"/>
  <c r="K43" i="7"/>
  <c r="J43" i="7"/>
  <c r="I43" i="7"/>
  <c r="H43" i="7"/>
  <c r="G43" i="7"/>
  <c r="F43" i="7"/>
  <c r="E43" i="7"/>
  <c r="D43" i="7"/>
  <c r="K42" i="7"/>
  <c r="J42" i="7"/>
  <c r="I42" i="7"/>
  <c r="H42" i="7"/>
  <c r="G42" i="7"/>
  <c r="F42" i="7"/>
  <c r="E42" i="7"/>
  <c r="D42" i="7"/>
  <c r="K41" i="7"/>
  <c r="J41" i="7"/>
  <c r="I41" i="7"/>
  <c r="H41" i="7"/>
  <c r="G41" i="7"/>
  <c r="F41" i="7"/>
  <c r="E41" i="7"/>
  <c r="D41" i="7"/>
  <c r="K40" i="7"/>
  <c r="J40" i="7"/>
  <c r="I40" i="7"/>
  <c r="H40" i="7"/>
  <c r="G40" i="7"/>
  <c r="F40" i="7"/>
  <c r="E40" i="7"/>
  <c r="D40" i="7"/>
  <c r="K39" i="7"/>
  <c r="J39" i="7"/>
  <c r="I39" i="7"/>
  <c r="H39" i="7"/>
  <c r="G39" i="7"/>
  <c r="F39" i="7"/>
  <c r="E39" i="7"/>
  <c r="D39" i="7"/>
  <c r="K38" i="7"/>
  <c r="J38" i="7"/>
  <c r="I38" i="7"/>
  <c r="H38" i="7"/>
  <c r="G38" i="7"/>
  <c r="F38" i="7"/>
  <c r="E38" i="7"/>
  <c r="D38" i="7"/>
  <c r="K37" i="7"/>
  <c r="J37" i="7"/>
  <c r="I37" i="7"/>
  <c r="H37" i="7"/>
  <c r="G37" i="7"/>
  <c r="F37" i="7"/>
  <c r="E37" i="7"/>
  <c r="D37" i="7"/>
  <c r="K36" i="7"/>
  <c r="J36" i="7"/>
  <c r="I36" i="7"/>
  <c r="H36" i="7"/>
  <c r="G36" i="7"/>
  <c r="F36" i="7"/>
  <c r="E36" i="7"/>
  <c r="D36" i="7"/>
  <c r="K35" i="7"/>
  <c r="J35" i="7"/>
  <c r="I35" i="7"/>
  <c r="H35" i="7"/>
  <c r="G35" i="7"/>
  <c r="F35" i="7"/>
  <c r="E35" i="7"/>
  <c r="D35" i="7"/>
  <c r="K34" i="7"/>
  <c r="J34" i="7"/>
  <c r="I34" i="7"/>
  <c r="H34" i="7"/>
  <c r="G34" i="7"/>
  <c r="F34" i="7"/>
  <c r="E34" i="7"/>
  <c r="D34" i="7"/>
  <c r="K33" i="7"/>
  <c r="J33" i="7"/>
  <c r="I33" i="7"/>
  <c r="H33" i="7"/>
  <c r="G33" i="7"/>
  <c r="F33" i="7"/>
  <c r="E33" i="7"/>
  <c r="D33" i="7"/>
  <c r="K32" i="7"/>
  <c r="J32" i="7"/>
  <c r="I32" i="7"/>
  <c r="H32" i="7"/>
  <c r="G32" i="7"/>
  <c r="F32" i="7"/>
  <c r="E32" i="7"/>
  <c r="D32" i="7"/>
  <c r="K31" i="7"/>
  <c r="J31" i="7"/>
  <c r="I31" i="7"/>
  <c r="H31" i="7"/>
  <c r="G31" i="7"/>
  <c r="F31" i="7"/>
  <c r="E31" i="7"/>
  <c r="D31" i="7"/>
  <c r="K30" i="7"/>
  <c r="J30" i="7"/>
  <c r="I30" i="7"/>
  <c r="H30" i="7"/>
  <c r="G30" i="7"/>
  <c r="F30" i="7"/>
  <c r="E30" i="7"/>
  <c r="D30" i="7"/>
  <c r="K29" i="7"/>
  <c r="J29" i="7"/>
  <c r="I29" i="7"/>
  <c r="H29" i="7"/>
  <c r="G29" i="7"/>
  <c r="F29" i="7"/>
  <c r="E29" i="7"/>
  <c r="D29" i="7"/>
  <c r="K28" i="7"/>
  <c r="J28" i="7"/>
  <c r="I28" i="7"/>
  <c r="H28" i="7"/>
  <c r="G28" i="7"/>
  <c r="F28" i="7"/>
  <c r="E28" i="7"/>
  <c r="D28" i="7"/>
  <c r="K27" i="7"/>
  <c r="J27" i="7"/>
  <c r="I27" i="7"/>
  <c r="H27" i="7"/>
  <c r="G27" i="7"/>
  <c r="F27" i="7"/>
  <c r="E27" i="7"/>
  <c r="D27" i="7"/>
  <c r="K26" i="7"/>
  <c r="J26" i="7"/>
  <c r="I26" i="7"/>
  <c r="H26" i="7"/>
  <c r="G26" i="7"/>
  <c r="F26" i="7"/>
  <c r="E26" i="7"/>
  <c r="D26" i="7"/>
  <c r="K25" i="7"/>
  <c r="J25" i="7"/>
  <c r="I25" i="7"/>
  <c r="H25" i="7"/>
  <c r="G25" i="7"/>
  <c r="F25" i="7"/>
  <c r="E25" i="7"/>
  <c r="D25" i="7"/>
  <c r="K24" i="7"/>
  <c r="J24" i="7"/>
  <c r="I24" i="7"/>
  <c r="H24" i="7"/>
  <c r="G24" i="7"/>
  <c r="F24" i="7"/>
  <c r="E24" i="7"/>
  <c r="D24" i="7"/>
  <c r="K23" i="7"/>
  <c r="J23" i="7"/>
  <c r="I23" i="7"/>
  <c r="H23" i="7"/>
  <c r="G23" i="7"/>
  <c r="F23" i="7"/>
  <c r="E23" i="7"/>
  <c r="D23" i="7"/>
  <c r="K22" i="7"/>
  <c r="J22" i="7"/>
  <c r="I22" i="7"/>
  <c r="H22" i="7"/>
  <c r="G22" i="7"/>
  <c r="F22" i="7"/>
  <c r="E22" i="7"/>
  <c r="D22" i="7"/>
  <c r="K21" i="7"/>
  <c r="J21" i="7"/>
  <c r="I21" i="7"/>
  <c r="H21" i="7"/>
  <c r="G21" i="7"/>
  <c r="F21" i="7"/>
  <c r="E21" i="7"/>
  <c r="D21" i="7"/>
  <c r="K20" i="7"/>
  <c r="J20" i="7"/>
  <c r="I20" i="7"/>
  <c r="H20" i="7"/>
  <c r="G20" i="7"/>
  <c r="F20" i="7"/>
  <c r="E20" i="7"/>
  <c r="D20" i="7"/>
  <c r="K19" i="7"/>
  <c r="J19" i="7"/>
  <c r="I19" i="7"/>
  <c r="H19" i="7"/>
  <c r="G19" i="7"/>
  <c r="F19" i="7"/>
  <c r="E19" i="7"/>
  <c r="D19" i="7"/>
  <c r="K18" i="7"/>
  <c r="J18" i="7"/>
  <c r="I18" i="7"/>
  <c r="H18" i="7"/>
  <c r="G18" i="7"/>
  <c r="F18" i="7"/>
  <c r="E18" i="7"/>
  <c r="D18" i="7"/>
  <c r="K17" i="7"/>
  <c r="J17" i="7"/>
  <c r="I17" i="7"/>
  <c r="H17" i="7"/>
  <c r="G17" i="7"/>
  <c r="F17" i="7"/>
  <c r="E17" i="7"/>
  <c r="D17" i="7"/>
  <c r="K16" i="7"/>
  <c r="J16" i="7"/>
  <c r="I16" i="7"/>
  <c r="H16" i="7"/>
  <c r="G16" i="7"/>
  <c r="F16" i="7"/>
  <c r="E16" i="7"/>
  <c r="D16" i="7"/>
  <c r="K15" i="7"/>
  <c r="J15" i="7"/>
  <c r="I15" i="7"/>
  <c r="H15" i="7"/>
  <c r="G15" i="7"/>
  <c r="F15" i="7"/>
  <c r="E15" i="7"/>
  <c r="D15" i="7"/>
  <c r="K14" i="7"/>
  <c r="J14" i="7"/>
  <c r="I14" i="7"/>
  <c r="H14" i="7"/>
  <c r="G14" i="7"/>
  <c r="F14" i="7"/>
  <c r="E14" i="7"/>
  <c r="D14" i="7"/>
  <c r="K13" i="7"/>
  <c r="J13" i="7"/>
  <c r="I13" i="7"/>
  <c r="H13" i="7"/>
  <c r="G13" i="7"/>
  <c r="F13" i="7"/>
  <c r="E13" i="7"/>
  <c r="D13" i="7"/>
  <c r="K12" i="7"/>
  <c r="J12" i="7"/>
  <c r="I12" i="7"/>
  <c r="H12" i="7"/>
  <c r="G12" i="7"/>
  <c r="F12" i="7"/>
  <c r="E12" i="7"/>
  <c r="D12" i="7"/>
  <c r="K11" i="7"/>
  <c r="J11" i="7"/>
  <c r="I11" i="7"/>
  <c r="H11" i="7"/>
  <c r="G11" i="7"/>
  <c r="F11" i="7"/>
  <c r="E11" i="7"/>
  <c r="D11" i="7"/>
  <c r="K10" i="7"/>
  <c r="J10" i="7"/>
  <c r="I10" i="7"/>
  <c r="H10" i="7"/>
  <c r="G10" i="7"/>
  <c r="F10" i="7"/>
  <c r="E10" i="7"/>
  <c r="D10" i="7"/>
  <c r="K9" i="7"/>
  <c r="J9" i="7"/>
  <c r="I9" i="7"/>
  <c r="H9" i="7"/>
  <c r="G9" i="7"/>
  <c r="F9" i="7"/>
  <c r="E9" i="7"/>
  <c r="D9" i="7"/>
  <c r="K8" i="7"/>
  <c r="J8" i="7"/>
  <c r="I8" i="7"/>
  <c r="H8" i="7"/>
  <c r="G8" i="7"/>
  <c r="F8" i="7"/>
  <c r="E8" i="7"/>
  <c r="D8" i="7"/>
  <c r="K7" i="7"/>
  <c r="J7" i="7"/>
  <c r="I7" i="7"/>
  <c r="H7" i="7"/>
  <c r="G7" i="7"/>
  <c r="F7" i="7"/>
  <c r="E7" i="7"/>
  <c r="D7" i="7"/>
  <c r="K69" i="6"/>
  <c r="J69" i="6"/>
  <c r="I69" i="6"/>
  <c r="H69" i="6"/>
  <c r="G69" i="6"/>
  <c r="F69" i="6"/>
  <c r="E69" i="6"/>
  <c r="D69" i="6"/>
  <c r="K68" i="6"/>
  <c r="J68" i="6"/>
  <c r="I68" i="6"/>
  <c r="H68" i="6"/>
  <c r="G68" i="6"/>
  <c r="F68" i="6"/>
  <c r="E68" i="6"/>
  <c r="D68" i="6"/>
  <c r="K67" i="6"/>
  <c r="J67" i="6"/>
  <c r="I67" i="6"/>
  <c r="H67" i="6"/>
  <c r="G67" i="6"/>
  <c r="F67" i="6"/>
  <c r="E67" i="6"/>
  <c r="D67" i="6"/>
  <c r="K66" i="6"/>
  <c r="J66" i="6"/>
  <c r="I66" i="6"/>
  <c r="H66" i="6"/>
  <c r="G66" i="6"/>
  <c r="F66" i="6"/>
  <c r="E66" i="6"/>
  <c r="D66" i="6"/>
  <c r="K65" i="6"/>
  <c r="J65" i="6"/>
  <c r="I65" i="6"/>
  <c r="H65" i="6"/>
  <c r="G65" i="6"/>
  <c r="F65" i="6"/>
  <c r="E65" i="6"/>
  <c r="D65" i="6"/>
  <c r="K64" i="6"/>
  <c r="J64" i="6"/>
  <c r="I64" i="6"/>
  <c r="H64" i="6"/>
  <c r="G64" i="6"/>
  <c r="F64" i="6"/>
  <c r="E64" i="6"/>
  <c r="D64" i="6"/>
  <c r="K63" i="6"/>
  <c r="J63" i="6"/>
  <c r="I63" i="6"/>
  <c r="H63" i="6"/>
  <c r="G63" i="6"/>
  <c r="F63" i="6"/>
  <c r="E63" i="6"/>
  <c r="D63" i="6"/>
  <c r="K62" i="6"/>
  <c r="J62" i="6"/>
  <c r="I62" i="6"/>
  <c r="H62" i="6"/>
  <c r="G62" i="6"/>
  <c r="F62" i="6"/>
  <c r="E62" i="6"/>
  <c r="D62" i="6"/>
  <c r="K61" i="6"/>
  <c r="J61" i="6"/>
  <c r="I61" i="6"/>
  <c r="H61" i="6"/>
  <c r="G61" i="6"/>
  <c r="F61" i="6"/>
  <c r="E61" i="6"/>
  <c r="D61" i="6"/>
  <c r="K60" i="6"/>
  <c r="J60" i="6"/>
  <c r="I60" i="6"/>
  <c r="H60" i="6"/>
  <c r="G60" i="6"/>
  <c r="F60" i="6"/>
  <c r="E60" i="6"/>
  <c r="D60" i="6"/>
  <c r="K59" i="6"/>
  <c r="J59" i="6"/>
  <c r="I59" i="6"/>
  <c r="H59" i="6"/>
  <c r="G59" i="6"/>
  <c r="F59" i="6"/>
  <c r="E59" i="6"/>
  <c r="D59" i="6"/>
  <c r="K58" i="6"/>
  <c r="J58" i="6"/>
  <c r="I58" i="6"/>
  <c r="H58" i="6"/>
  <c r="G58" i="6"/>
  <c r="F58" i="6"/>
  <c r="E58" i="6"/>
  <c r="D58" i="6"/>
  <c r="K57" i="6"/>
  <c r="J57" i="6"/>
  <c r="I57" i="6"/>
  <c r="H57" i="6"/>
  <c r="G57" i="6"/>
  <c r="F57" i="6"/>
  <c r="E57" i="6"/>
  <c r="D57" i="6"/>
  <c r="K56" i="6"/>
  <c r="J56" i="6"/>
  <c r="I56" i="6"/>
  <c r="H56" i="6"/>
  <c r="G56" i="6"/>
  <c r="F56" i="6"/>
  <c r="E56" i="6"/>
  <c r="D56" i="6"/>
  <c r="K55" i="6"/>
  <c r="J55" i="6"/>
  <c r="I55" i="6"/>
  <c r="H55" i="6"/>
  <c r="G55" i="6"/>
  <c r="F55" i="6"/>
  <c r="E55" i="6"/>
  <c r="D55" i="6"/>
  <c r="K54" i="6"/>
  <c r="J54" i="6"/>
  <c r="I54" i="6"/>
  <c r="H54" i="6"/>
  <c r="G54" i="6"/>
  <c r="F54" i="6"/>
  <c r="E54" i="6"/>
  <c r="D54" i="6"/>
  <c r="K53" i="6"/>
  <c r="J53" i="6"/>
  <c r="I53" i="6"/>
  <c r="H53" i="6"/>
  <c r="G53" i="6"/>
  <c r="F53" i="6"/>
  <c r="E53" i="6"/>
  <c r="D53" i="6"/>
  <c r="K52" i="6"/>
  <c r="J52" i="6"/>
  <c r="I52" i="6"/>
  <c r="H52" i="6"/>
  <c r="G52" i="6"/>
  <c r="F52" i="6"/>
  <c r="E52" i="6"/>
  <c r="D52" i="6"/>
  <c r="K51" i="6"/>
  <c r="J51" i="6"/>
  <c r="I51" i="6"/>
  <c r="H51" i="6"/>
  <c r="G51" i="6"/>
  <c r="F51" i="6"/>
  <c r="E51" i="6"/>
  <c r="D51" i="6"/>
  <c r="K50" i="6"/>
  <c r="J50" i="6"/>
  <c r="I50" i="6"/>
  <c r="H50" i="6"/>
  <c r="G50" i="6"/>
  <c r="F50" i="6"/>
  <c r="E50" i="6"/>
  <c r="D50" i="6"/>
  <c r="K49" i="6"/>
  <c r="J49" i="6"/>
  <c r="I49" i="6"/>
  <c r="H49" i="6"/>
  <c r="G49" i="6"/>
  <c r="F49" i="6"/>
  <c r="E49" i="6"/>
  <c r="D49" i="6"/>
  <c r="K48" i="6"/>
  <c r="J48" i="6"/>
  <c r="I48" i="6"/>
  <c r="H48" i="6"/>
  <c r="G48" i="6"/>
  <c r="F48" i="6"/>
  <c r="E48" i="6"/>
  <c r="D48" i="6"/>
  <c r="K47" i="6"/>
  <c r="J47" i="6"/>
  <c r="I47" i="6"/>
  <c r="H47" i="6"/>
  <c r="G47" i="6"/>
  <c r="F47" i="6"/>
  <c r="E47" i="6"/>
  <c r="D47" i="6"/>
  <c r="K46" i="6"/>
  <c r="J46" i="6"/>
  <c r="I46" i="6"/>
  <c r="H46" i="6"/>
  <c r="G46" i="6"/>
  <c r="F46" i="6"/>
  <c r="E46" i="6"/>
  <c r="D46" i="6"/>
  <c r="K45" i="6"/>
  <c r="J45" i="6"/>
  <c r="I45" i="6"/>
  <c r="H45" i="6"/>
  <c r="G45" i="6"/>
  <c r="F45" i="6"/>
  <c r="E45" i="6"/>
  <c r="D45" i="6"/>
  <c r="K44" i="6"/>
  <c r="J44" i="6"/>
  <c r="I44" i="6"/>
  <c r="H44" i="6"/>
  <c r="G44" i="6"/>
  <c r="F44" i="6"/>
  <c r="E44" i="6"/>
  <c r="D44" i="6"/>
  <c r="K43" i="6"/>
  <c r="J43" i="6"/>
  <c r="I43" i="6"/>
  <c r="H43" i="6"/>
  <c r="G43" i="6"/>
  <c r="F43" i="6"/>
  <c r="E43" i="6"/>
  <c r="D43" i="6"/>
  <c r="K42" i="6"/>
  <c r="J42" i="6"/>
  <c r="I42" i="6"/>
  <c r="H42" i="6"/>
  <c r="G42" i="6"/>
  <c r="F42" i="6"/>
  <c r="E42" i="6"/>
  <c r="D42" i="6"/>
  <c r="K41" i="6"/>
  <c r="J41" i="6"/>
  <c r="I41" i="6"/>
  <c r="H41" i="6"/>
  <c r="G41" i="6"/>
  <c r="F41" i="6"/>
  <c r="E41" i="6"/>
  <c r="D41" i="6"/>
  <c r="K40" i="6"/>
  <c r="J40" i="6"/>
  <c r="I40" i="6"/>
  <c r="H40" i="6"/>
  <c r="G40" i="6"/>
  <c r="F40" i="6"/>
  <c r="E40" i="6"/>
  <c r="D40" i="6"/>
  <c r="K39" i="6"/>
  <c r="J39" i="6"/>
  <c r="I39" i="6"/>
  <c r="H39" i="6"/>
  <c r="G39" i="6"/>
  <c r="F39" i="6"/>
  <c r="E39" i="6"/>
  <c r="D39" i="6"/>
  <c r="K38" i="6"/>
  <c r="J38" i="6"/>
  <c r="I38" i="6"/>
  <c r="H38" i="6"/>
  <c r="G38" i="6"/>
  <c r="F38" i="6"/>
  <c r="E38" i="6"/>
  <c r="D38" i="6"/>
  <c r="K37" i="6"/>
  <c r="J37" i="6"/>
  <c r="I37" i="6"/>
  <c r="H37" i="6"/>
  <c r="G37" i="6"/>
  <c r="F37" i="6"/>
  <c r="E37" i="6"/>
  <c r="D37" i="6"/>
  <c r="K36" i="6"/>
  <c r="J36" i="6"/>
  <c r="I36" i="6"/>
  <c r="H36" i="6"/>
  <c r="G36" i="6"/>
  <c r="F36" i="6"/>
  <c r="E36" i="6"/>
  <c r="D36" i="6"/>
  <c r="K35" i="6"/>
  <c r="J35" i="6"/>
  <c r="I35" i="6"/>
  <c r="H35" i="6"/>
  <c r="G35" i="6"/>
  <c r="F35" i="6"/>
  <c r="E35" i="6"/>
  <c r="D35" i="6"/>
  <c r="K34" i="6"/>
  <c r="J34" i="6"/>
  <c r="I34" i="6"/>
  <c r="H34" i="6"/>
  <c r="G34" i="6"/>
  <c r="F34" i="6"/>
  <c r="E34" i="6"/>
  <c r="D34" i="6"/>
  <c r="K33" i="6"/>
  <c r="J33" i="6"/>
  <c r="I33" i="6"/>
  <c r="H33" i="6"/>
  <c r="G33" i="6"/>
  <c r="F33" i="6"/>
  <c r="E33" i="6"/>
  <c r="D33" i="6"/>
  <c r="K32" i="6"/>
  <c r="J32" i="6"/>
  <c r="I32" i="6"/>
  <c r="H32" i="6"/>
  <c r="G32" i="6"/>
  <c r="F32" i="6"/>
  <c r="E32" i="6"/>
  <c r="D32" i="6"/>
  <c r="K31" i="6"/>
  <c r="J31" i="6"/>
  <c r="I31" i="6"/>
  <c r="H31" i="6"/>
  <c r="G31" i="6"/>
  <c r="F31" i="6"/>
  <c r="E31" i="6"/>
  <c r="D31" i="6"/>
  <c r="K30" i="6"/>
  <c r="J30" i="6"/>
  <c r="I30" i="6"/>
  <c r="H30" i="6"/>
  <c r="G30" i="6"/>
  <c r="F30" i="6"/>
  <c r="E30" i="6"/>
  <c r="D30" i="6"/>
  <c r="K29" i="6"/>
  <c r="J29" i="6"/>
  <c r="I29" i="6"/>
  <c r="H29" i="6"/>
  <c r="G29" i="6"/>
  <c r="F29" i="6"/>
  <c r="E29" i="6"/>
  <c r="D29" i="6"/>
  <c r="K28" i="6"/>
  <c r="J28" i="6"/>
  <c r="I28" i="6"/>
  <c r="H28" i="6"/>
  <c r="G28" i="6"/>
  <c r="F28" i="6"/>
  <c r="E28" i="6"/>
  <c r="D28" i="6"/>
  <c r="K27" i="6"/>
  <c r="J27" i="6"/>
  <c r="I27" i="6"/>
  <c r="H27" i="6"/>
  <c r="G27" i="6"/>
  <c r="F27" i="6"/>
  <c r="E27" i="6"/>
  <c r="D27" i="6"/>
  <c r="K26" i="6"/>
  <c r="J26" i="6"/>
  <c r="I26" i="6"/>
  <c r="H26" i="6"/>
  <c r="G26" i="6"/>
  <c r="F26" i="6"/>
  <c r="E26" i="6"/>
  <c r="D26" i="6"/>
  <c r="K25" i="6"/>
  <c r="J25" i="6"/>
  <c r="I25" i="6"/>
  <c r="H25" i="6"/>
  <c r="G25" i="6"/>
  <c r="F25" i="6"/>
  <c r="E25" i="6"/>
  <c r="D25" i="6"/>
  <c r="K24" i="6"/>
  <c r="J24" i="6"/>
  <c r="I24" i="6"/>
  <c r="H24" i="6"/>
  <c r="G24" i="6"/>
  <c r="F24" i="6"/>
  <c r="E24" i="6"/>
  <c r="D24" i="6"/>
  <c r="K23" i="6"/>
  <c r="J23" i="6"/>
  <c r="I23" i="6"/>
  <c r="H23" i="6"/>
  <c r="G23" i="6"/>
  <c r="F23" i="6"/>
  <c r="E23" i="6"/>
  <c r="D23" i="6"/>
  <c r="K22" i="6"/>
  <c r="J22" i="6"/>
  <c r="I22" i="6"/>
  <c r="H22" i="6"/>
  <c r="G22" i="6"/>
  <c r="F22" i="6"/>
  <c r="E22" i="6"/>
  <c r="D22" i="6"/>
  <c r="K21" i="6"/>
  <c r="J21" i="6"/>
  <c r="I21" i="6"/>
  <c r="H21" i="6"/>
  <c r="G21" i="6"/>
  <c r="F21" i="6"/>
  <c r="E21" i="6"/>
  <c r="D21" i="6"/>
  <c r="K20" i="6"/>
  <c r="J20" i="6"/>
  <c r="I20" i="6"/>
  <c r="H20" i="6"/>
  <c r="G20" i="6"/>
  <c r="F20" i="6"/>
  <c r="E20" i="6"/>
  <c r="D20" i="6"/>
  <c r="K19" i="6"/>
  <c r="J19" i="6"/>
  <c r="I19" i="6"/>
  <c r="H19" i="6"/>
  <c r="G19" i="6"/>
  <c r="F19" i="6"/>
  <c r="E19" i="6"/>
  <c r="D19" i="6"/>
  <c r="K18" i="6"/>
  <c r="J18" i="6"/>
  <c r="I18" i="6"/>
  <c r="H18" i="6"/>
  <c r="G18" i="6"/>
  <c r="F18" i="6"/>
  <c r="E18" i="6"/>
  <c r="D18" i="6"/>
  <c r="K17" i="6"/>
  <c r="J17" i="6"/>
  <c r="I17" i="6"/>
  <c r="H17" i="6"/>
  <c r="G17" i="6"/>
  <c r="F17" i="6"/>
  <c r="E17" i="6"/>
  <c r="D17" i="6"/>
  <c r="K16" i="6"/>
  <c r="J16" i="6"/>
  <c r="I16" i="6"/>
  <c r="H16" i="6"/>
  <c r="G16" i="6"/>
  <c r="F16" i="6"/>
  <c r="E16" i="6"/>
  <c r="D16" i="6"/>
  <c r="K15" i="6"/>
  <c r="J15" i="6"/>
  <c r="I15" i="6"/>
  <c r="H15" i="6"/>
  <c r="G15" i="6"/>
  <c r="F15" i="6"/>
  <c r="E15" i="6"/>
  <c r="D15" i="6"/>
  <c r="K14" i="6"/>
  <c r="J14" i="6"/>
  <c r="I14" i="6"/>
  <c r="H14" i="6"/>
  <c r="G14" i="6"/>
  <c r="F14" i="6"/>
  <c r="E14" i="6"/>
  <c r="D14" i="6"/>
  <c r="K13" i="6"/>
  <c r="J13" i="6"/>
  <c r="I13" i="6"/>
  <c r="H13" i="6"/>
  <c r="G13" i="6"/>
  <c r="F13" i="6"/>
  <c r="E13" i="6"/>
  <c r="D13" i="6"/>
  <c r="K12" i="6"/>
  <c r="J12" i="6"/>
  <c r="I12" i="6"/>
  <c r="H12" i="6"/>
  <c r="G12" i="6"/>
  <c r="F12" i="6"/>
  <c r="E12" i="6"/>
  <c r="D12" i="6"/>
  <c r="K11" i="6"/>
  <c r="J11" i="6"/>
  <c r="I11" i="6"/>
  <c r="H11" i="6"/>
  <c r="G11" i="6"/>
  <c r="F11" i="6"/>
  <c r="E11" i="6"/>
  <c r="D11" i="6"/>
  <c r="K10" i="6"/>
  <c r="J10" i="6"/>
  <c r="I10" i="6"/>
  <c r="H10" i="6"/>
  <c r="G10" i="6"/>
  <c r="F10" i="6"/>
  <c r="E10" i="6"/>
  <c r="D10" i="6"/>
  <c r="K9" i="6"/>
  <c r="J9" i="6"/>
  <c r="I9" i="6"/>
  <c r="H9" i="6"/>
  <c r="G9" i="6"/>
  <c r="F9" i="6"/>
  <c r="E9" i="6"/>
  <c r="D9" i="6"/>
  <c r="K8" i="6"/>
  <c r="J8" i="6"/>
  <c r="I8" i="6"/>
  <c r="H8" i="6"/>
  <c r="G8" i="6"/>
  <c r="F8" i="6"/>
  <c r="E8" i="6"/>
  <c r="D8" i="6"/>
  <c r="K7" i="6"/>
  <c r="J7" i="6"/>
  <c r="I7" i="6"/>
  <c r="H7" i="6"/>
  <c r="G7" i="6"/>
  <c r="F7" i="6"/>
  <c r="E7" i="6"/>
  <c r="D7" i="6"/>
  <c r="I68" i="5"/>
  <c r="H68" i="5"/>
  <c r="G68" i="5"/>
  <c r="F68" i="5"/>
  <c r="E68" i="5"/>
  <c r="D68" i="5"/>
  <c r="I67" i="5"/>
  <c r="H67" i="5"/>
  <c r="G67" i="5"/>
  <c r="F67" i="5"/>
  <c r="E67" i="5"/>
  <c r="D67" i="5"/>
  <c r="I66" i="5"/>
  <c r="H66" i="5"/>
  <c r="G66" i="5"/>
  <c r="F66" i="5"/>
  <c r="E66" i="5"/>
  <c r="D66" i="5"/>
  <c r="I65" i="5"/>
  <c r="H65" i="5"/>
  <c r="G65" i="5"/>
  <c r="F65" i="5"/>
  <c r="E65" i="5"/>
  <c r="D65" i="5"/>
  <c r="I64" i="5"/>
  <c r="H64" i="5"/>
  <c r="G64" i="5"/>
  <c r="F64" i="5"/>
  <c r="E64" i="5"/>
  <c r="D64" i="5"/>
  <c r="I63" i="5"/>
  <c r="H63" i="5"/>
  <c r="G63" i="5"/>
  <c r="F63" i="5"/>
  <c r="E63" i="5"/>
  <c r="D63" i="5"/>
  <c r="I62" i="5"/>
  <c r="H62" i="5"/>
  <c r="G62" i="5"/>
  <c r="F62" i="5"/>
  <c r="E62" i="5"/>
  <c r="D62" i="5"/>
  <c r="I61" i="5"/>
  <c r="H61" i="5"/>
  <c r="G61" i="5"/>
  <c r="F61" i="5"/>
  <c r="E61" i="5"/>
  <c r="D61" i="5"/>
  <c r="I60" i="5"/>
  <c r="H60" i="5"/>
  <c r="G60" i="5"/>
  <c r="F60" i="5"/>
  <c r="E60" i="5"/>
  <c r="D60" i="5"/>
  <c r="I59" i="5"/>
  <c r="H59" i="5"/>
  <c r="G59" i="5"/>
  <c r="F59" i="5"/>
  <c r="E59" i="5"/>
  <c r="D59" i="5"/>
  <c r="I58" i="5"/>
  <c r="H58" i="5"/>
  <c r="G58" i="5"/>
  <c r="F58" i="5"/>
  <c r="E58" i="5"/>
  <c r="D58" i="5"/>
  <c r="I57" i="5"/>
  <c r="H57" i="5"/>
  <c r="G57" i="5"/>
  <c r="F57" i="5"/>
  <c r="E57" i="5"/>
  <c r="D57" i="5"/>
  <c r="I56" i="5"/>
  <c r="H56" i="5"/>
  <c r="G56" i="5"/>
  <c r="F56" i="5"/>
  <c r="E56" i="5"/>
  <c r="D56" i="5"/>
  <c r="I55" i="5"/>
  <c r="H55" i="5"/>
  <c r="G55" i="5"/>
  <c r="F55" i="5"/>
  <c r="E55" i="5"/>
  <c r="D55" i="5"/>
  <c r="I54" i="5"/>
  <c r="H54" i="5"/>
  <c r="G54" i="5"/>
  <c r="F54" i="5"/>
  <c r="E54" i="5"/>
  <c r="D54" i="5"/>
  <c r="I53" i="5"/>
  <c r="H53" i="5"/>
  <c r="G53" i="5"/>
  <c r="F53" i="5"/>
  <c r="E53" i="5"/>
  <c r="D53" i="5"/>
  <c r="I52" i="5"/>
  <c r="H52" i="5"/>
  <c r="G52" i="5"/>
  <c r="F52" i="5"/>
  <c r="E52" i="5"/>
  <c r="D52" i="5"/>
  <c r="I51" i="5"/>
  <c r="H51" i="5"/>
  <c r="G51" i="5"/>
  <c r="F51" i="5"/>
  <c r="E51" i="5"/>
  <c r="D51" i="5"/>
  <c r="I50" i="5"/>
  <c r="H50" i="5"/>
  <c r="G50" i="5"/>
  <c r="F50" i="5"/>
  <c r="E50" i="5"/>
  <c r="D50" i="5"/>
  <c r="I49" i="5"/>
  <c r="H49" i="5"/>
  <c r="G49" i="5"/>
  <c r="F49" i="5"/>
  <c r="E49" i="5"/>
  <c r="D49" i="5"/>
  <c r="I48" i="5"/>
  <c r="H48" i="5"/>
  <c r="G48" i="5"/>
  <c r="F48" i="5"/>
  <c r="E48" i="5"/>
  <c r="D48" i="5"/>
  <c r="I47" i="5"/>
  <c r="H47" i="5"/>
  <c r="G47" i="5"/>
  <c r="F47" i="5"/>
  <c r="E47" i="5"/>
  <c r="D47" i="5"/>
  <c r="I46" i="5"/>
  <c r="H46" i="5"/>
  <c r="G46" i="5"/>
  <c r="F46" i="5"/>
  <c r="E46" i="5"/>
  <c r="D46" i="5"/>
  <c r="I45" i="5"/>
  <c r="H45" i="5"/>
  <c r="G45" i="5"/>
  <c r="F45" i="5"/>
  <c r="E45" i="5"/>
  <c r="D45" i="5"/>
  <c r="I44" i="5"/>
  <c r="H44" i="5"/>
  <c r="G44" i="5"/>
  <c r="F44" i="5"/>
  <c r="E44" i="5"/>
  <c r="D44" i="5"/>
  <c r="I43" i="5"/>
  <c r="H43" i="5"/>
  <c r="G43" i="5"/>
  <c r="F43" i="5"/>
  <c r="E43" i="5"/>
  <c r="D43" i="5"/>
  <c r="I42" i="5"/>
  <c r="H42" i="5"/>
  <c r="G42" i="5"/>
  <c r="F42" i="5"/>
  <c r="E42" i="5"/>
  <c r="D42" i="5"/>
  <c r="I41" i="5"/>
  <c r="H41" i="5"/>
  <c r="G41" i="5"/>
  <c r="F41" i="5"/>
  <c r="E41" i="5"/>
  <c r="D41" i="5"/>
  <c r="I40" i="5"/>
  <c r="H40" i="5"/>
  <c r="G40" i="5"/>
  <c r="F40" i="5"/>
  <c r="E40" i="5"/>
  <c r="D40" i="5"/>
  <c r="I39" i="5"/>
  <c r="H39" i="5"/>
  <c r="G39" i="5"/>
  <c r="F39" i="5"/>
  <c r="E39" i="5"/>
  <c r="D39" i="5"/>
  <c r="I38" i="5"/>
  <c r="H38" i="5"/>
  <c r="G38" i="5"/>
  <c r="F38" i="5"/>
  <c r="E38" i="5"/>
  <c r="D38" i="5"/>
  <c r="I37" i="5"/>
  <c r="H37" i="5"/>
  <c r="G37" i="5"/>
  <c r="F37" i="5"/>
  <c r="E37" i="5"/>
  <c r="D37" i="5"/>
  <c r="I36" i="5"/>
  <c r="H36" i="5"/>
  <c r="G36" i="5"/>
  <c r="F36" i="5"/>
  <c r="E36" i="5"/>
  <c r="D36" i="5"/>
  <c r="I35" i="5"/>
  <c r="H35" i="5"/>
  <c r="G35" i="5"/>
  <c r="F35" i="5"/>
  <c r="E35" i="5"/>
  <c r="D35" i="5"/>
  <c r="I34" i="5"/>
  <c r="H34" i="5"/>
  <c r="G34" i="5"/>
  <c r="F34" i="5"/>
  <c r="E34" i="5"/>
  <c r="D34" i="5"/>
  <c r="I33" i="5"/>
  <c r="H33" i="5"/>
  <c r="G33" i="5"/>
  <c r="F33" i="5"/>
  <c r="E33" i="5"/>
  <c r="D33" i="5"/>
  <c r="I32" i="5"/>
  <c r="H32" i="5"/>
  <c r="G32" i="5"/>
  <c r="F32" i="5"/>
  <c r="E32" i="5"/>
  <c r="D32" i="5"/>
  <c r="I31" i="5"/>
  <c r="H31" i="5"/>
  <c r="G31" i="5"/>
  <c r="F31" i="5"/>
  <c r="E31" i="5"/>
  <c r="D31" i="5"/>
  <c r="I30" i="5"/>
  <c r="H30" i="5"/>
  <c r="G30" i="5"/>
  <c r="F30" i="5"/>
  <c r="E30" i="5"/>
  <c r="D30" i="5"/>
  <c r="I29" i="5"/>
  <c r="H29" i="5"/>
  <c r="G29" i="5"/>
  <c r="F29" i="5"/>
  <c r="E29" i="5"/>
  <c r="D29" i="5"/>
  <c r="I28" i="5"/>
  <c r="H28" i="5"/>
  <c r="G28" i="5"/>
  <c r="F28" i="5"/>
  <c r="E28" i="5"/>
  <c r="D28" i="5"/>
  <c r="I27" i="5"/>
  <c r="H27" i="5"/>
  <c r="G27" i="5"/>
  <c r="F27" i="5"/>
  <c r="E27" i="5"/>
  <c r="D27" i="5"/>
  <c r="I26" i="5"/>
  <c r="H26" i="5"/>
  <c r="G26" i="5"/>
  <c r="F26" i="5"/>
  <c r="E26" i="5"/>
  <c r="D26" i="5"/>
  <c r="I25" i="5"/>
  <c r="H25" i="5"/>
  <c r="G25" i="5"/>
  <c r="F25" i="5"/>
  <c r="E25" i="5"/>
  <c r="D25" i="5"/>
  <c r="I24" i="5"/>
  <c r="H24" i="5"/>
  <c r="G24" i="5"/>
  <c r="F24" i="5"/>
  <c r="E24" i="5"/>
  <c r="D24" i="5"/>
  <c r="I23" i="5"/>
  <c r="H23" i="5"/>
  <c r="G23" i="5"/>
  <c r="F23" i="5"/>
  <c r="E23" i="5"/>
  <c r="D23" i="5"/>
  <c r="I22" i="5"/>
  <c r="H22" i="5"/>
  <c r="G22" i="5"/>
  <c r="F22" i="5"/>
  <c r="E22" i="5"/>
  <c r="D22" i="5"/>
  <c r="I21" i="5"/>
  <c r="H21" i="5"/>
  <c r="G21" i="5"/>
  <c r="F21" i="5"/>
  <c r="E21" i="5"/>
  <c r="D21" i="5"/>
  <c r="I20" i="5"/>
  <c r="H20" i="5"/>
  <c r="G20" i="5"/>
  <c r="F20" i="5"/>
  <c r="E20" i="5"/>
  <c r="D20" i="5"/>
  <c r="I19" i="5"/>
  <c r="H19" i="5"/>
  <c r="G19" i="5"/>
  <c r="F19" i="5"/>
  <c r="E19" i="5"/>
  <c r="D19" i="5"/>
  <c r="I18" i="5"/>
  <c r="H18" i="5"/>
  <c r="G18" i="5"/>
  <c r="F18" i="5"/>
  <c r="E18" i="5"/>
  <c r="D18" i="5"/>
  <c r="I17" i="5"/>
  <c r="H17" i="5"/>
  <c r="G17" i="5"/>
  <c r="F17" i="5"/>
  <c r="E17" i="5"/>
  <c r="D17" i="5"/>
  <c r="I16" i="5"/>
  <c r="H16" i="5"/>
  <c r="G16" i="5"/>
  <c r="F16" i="5"/>
  <c r="E16" i="5"/>
  <c r="D16" i="5"/>
  <c r="I15" i="5"/>
  <c r="H15" i="5"/>
  <c r="G15" i="5"/>
  <c r="F15" i="5"/>
  <c r="E15" i="5"/>
  <c r="D15" i="5"/>
  <c r="I14" i="5"/>
  <c r="H14" i="5"/>
  <c r="G14" i="5"/>
  <c r="F14" i="5"/>
  <c r="E14" i="5"/>
  <c r="D14" i="5"/>
  <c r="I13" i="5"/>
  <c r="H13" i="5"/>
  <c r="G13" i="5"/>
  <c r="F13" i="5"/>
  <c r="E13" i="5"/>
  <c r="D13" i="5"/>
  <c r="I12" i="5"/>
  <c r="H12" i="5"/>
  <c r="G12" i="5"/>
  <c r="F12" i="5"/>
  <c r="E12" i="5"/>
  <c r="D12" i="5"/>
  <c r="I11" i="5"/>
  <c r="H11" i="5"/>
  <c r="G11" i="5"/>
  <c r="F11" i="5"/>
  <c r="E11" i="5"/>
  <c r="D11" i="5"/>
  <c r="I10" i="5"/>
  <c r="H10" i="5"/>
  <c r="G10" i="5"/>
  <c r="F10" i="5"/>
  <c r="E10" i="5"/>
  <c r="D10" i="5"/>
  <c r="I9" i="5"/>
  <c r="H9" i="5"/>
  <c r="G9" i="5"/>
  <c r="F9" i="5"/>
  <c r="E9" i="5"/>
  <c r="D9" i="5"/>
  <c r="I8" i="5"/>
  <c r="H8" i="5"/>
  <c r="G8" i="5"/>
  <c r="F8" i="5"/>
  <c r="E8" i="5"/>
  <c r="D8" i="5"/>
  <c r="I7" i="5"/>
  <c r="H7" i="5"/>
  <c r="G7" i="5"/>
  <c r="F7" i="5"/>
  <c r="E7" i="5"/>
  <c r="D7" i="5"/>
  <c r="I6" i="5"/>
  <c r="H6" i="5"/>
  <c r="G6" i="5"/>
  <c r="F6" i="5"/>
  <c r="E6" i="5"/>
  <c r="D6" i="5"/>
  <c r="H69" i="4"/>
  <c r="F69" i="4"/>
  <c r="E69" i="4"/>
  <c r="D69" i="4"/>
  <c r="H68" i="4"/>
  <c r="J68" i="4" s="1"/>
  <c r="G68" i="4"/>
  <c r="F68" i="4"/>
  <c r="E68" i="4"/>
  <c r="D68" i="4"/>
  <c r="H67" i="4"/>
  <c r="F67" i="4"/>
  <c r="G67" i="4" s="1"/>
  <c r="E67" i="4"/>
  <c r="D67" i="4"/>
  <c r="K61" i="4" s="1"/>
  <c r="H66" i="4"/>
  <c r="F66" i="4"/>
  <c r="E66" i="4"/>
  <c r="D66" i="4"/>
  <c r="K65" i="4"/>
  <c r="H65" i="4"/>
  <c r="I65" i="4" s="1"/>
  <c r="F65" i="4"/>
  <c r="G65" i="4" s="1"/>
  <c r="G66" i="4" s="1"/>
  <c r="E65" i="4"/>
  <c r="D65" i="4"/>
  <c r="K64" i="4"/>
  <c r="H64" i="4"/>
  <c r="J64" i="4" s="1"/>
  <c r="G64" i="4"/>
  <c r="F64" i="4"/>
  <c r="E64" i="4"/>
  <c r="D64" i="4"/>
  <c r="H63" i="4"/>
  <c r="F63" i="4"/>
  <c r="E63" i="4"/>
  <c r="D63" i="4"/>
  <c r="I62" i="4"/>
  <c r="H62" i="4"/>
  <c r="L62" i="4" s="1"/>
  <c r="F62" i="4"/>
  <c r="J62" i="4" s="1"/>
  <c r="J63" i="4" s="1"/>
  <c r="E62" i="4"/>
  <c r="D62" i="4"/>
  <c r="K62" i="4" s="1"/>
  <c r="J61" i="4"/>
  <c r="H61" i="4"/>
  <c r="I61" i="4" s="1"/>
  <c r="F61" i="4"/>
  <c r="G61" i="4" s="1"/>
  <c r="E61" i="4"/>
  <c r="D61" i="4"/>
  <c r="K60" i="4"/>
  <c r="H60" i="4"/>
  <c r="F60" i="4"/>
  <c r="E60" i="4"/>
  <c r="D60" i="4"/>
  <c r="H59" i="4"/>
  <c r="F59" i="4"/>
  <c r="G59" i="4" s="1"/>
  <c r="E59" i="4"/>
  <c r="D59" i="4"/>
  <c r="K59" i="4" s="1"/>
  <c r="I58" i="4"/>
  <c r="H58" i="4"/>
  <c r="L58" i="4" s="1"/>
  <c r="F58" i="4"/>
  <c r="J58" i="4" s="1"/>
  <c r="E58" i="4"/>
  <c r="D58" i="4"/>
  <c r="K58" i="4" s="1"/>
  <c r="H57" i="4"/>
  <c r="F57" i="4"/>
  <c r="E57" i="4"/>
  <c r="D57" i="4"/>
  <c r="H56" i="4"/>
  <c r="G56" i="4"/>
  <c r="F56" i="4"/>
  <c r="E56" i="4"/>
  <c r="D56" i="4"/>
  <c r="K56" i="4" s="1"/>
  <c r="L55" i="4"/>
  <c r="H55" i="4"/>
  <c r="J55" i="4" s="1"/>
  <c r="F55" i="4"/>
  <c r="E55" i="4"/>
  <c r="D55" i="4"/>
  <c r="H54" i="4"/>
  <c r="F54" i="4"/>
  <c r="E54" i="4"/>
  <c r="D54" i="4"/>
  <c r="K53" i="4"/>
  <c r="H53" i="4"/>
  <c r="L53" i="4" s="1"/>
  <c r="F53" i="4"/>
  <c r="J53" i="4" s="1"/>
  <c r="E53" i="4"/>
  <c r="D53" i="4"/>
  <c r="I53" i="4" s="1"/>
  <c r="K52" i="4"/>
  <c r="H52" i="4"/>
  <c r="G52" i="4"/>
  <c r="F52" i="4"/>
  <c r="E52" i="4"/>
  <c r="D52" i="4"/>
  <c r="H51" i="4"/>
  <c r="F51" i="4"/>
  <c r="E51" i="4"/>
  <c r="D51" i="4"/>
  <c r="J50" i="4"/>
  <c r="J51" i="4" s="1"/>
  <c r="I50" i="4"/>
  <c r="H50" i="4"/>
  <c r="L50" i="4" s="1"/>
  <c r="F50" i="4"/>
  <c r="E50" i="4"/>
  <c r="D50" i="4"/>
  <c r="K50" i="4" s="1"/>
  <c r="J49" i="4"/>
  <c r="H49" i="4"/>
  <c r="I49" i="4" s="1"/>
  <c r="I51" i="4" s="1"/>
  <c r="G49" i="4"/>
  <c r="F49" i="4"/>
  <c r="E49" i="4"/>
  <c r="D49" i="4"/>
  <c r="H48" i="4"/>
  <c r="F48" i="4"/>
  <c r="E48" i="4"/>
  <c r="D48" i="4"/>
  <c r="L47" i="4"/>
  <c r="L48" i="4" s="1"/>
  <c r="H47" i="4"/>
  <c r="J47" i="4" s="1"/>
  <c r="F47" i="4"/>
  <c r="E47" i="4"/>
  <c r="D47" i="4"/>
  <c r="K47" i="4" s="1"/>
  <c r="K48" i="4" s="1"/>
  <c r="I46" i="4"/>
  <c r="H46" i="4"/>
  <c r="L46" i="4" s="1"/>
  <c r="F46" i="4"/>
  <c r="G46" i="4" s="1"/>
  <c r="E46" i="4"/>
  <c r="D46" i="4"/>
  <c r="K46" i="4" s="1"/>
  <c r="H45" i="4"/>
  <c r="G45" i="4"/>
  <c r="F45" i="4"/>
  <c r="E45" i="4"/>
  <c r="D45" i="4"/>
  <c r="L44" i="4"/>
  <c r="K44" i="4"/>
  <c r="K45" i="4" s="1"/>
  <c r="H44" i="4"/>
  <c r="G44" i="4"/>
  <c r="F44" i="4"/>
  <c r="E44" i="4"/>
  <c r="D44" i="4"/>
  <c r="H43" i="4"/>
  <c r="J43" i="4" s="1"/>
  <c r="F43" i="4"/>
  <c r="G43" i="4" s="1"/>
  <c r="E43" i="4"/>
  <c r="D43" i="4"/>
  <c r="K43" i="4" s="1"/>
  <c r="H42" i="4"/>
  <c r="F42" i="4"/>
  <c r="E42" i="4"/>
  <c r="D42" i="4"/>
  <c r="K41" i="4"/>
  <c r="J41" i="4"/>
  <c r="H41" i="4"/>
  <c r="L41" i="4" s="1"/>
  <c r="G41" i="4"/>
  <c r="F41" i="4"/>
  <c r="E41" i="4"/>
  <c r="D41" i="4"/>
  <c r="I41" i="4" s="1"/>
  <c r="H40" i="4"/>
  <c r="G40" i="4"/>
  <c r="F40" i="4"/>
  <c r="E40" i="4"/>
  <c r="D40" i="4"/>
  <c r="K40" i="4" s="1"/>
  <c r="H39" i="4"/>
  <c r="F39" i="4"/>
  <c r="E39" i="4"/>
  <c r="D39" i="4"/>
  <c r="I38" i="4"/>
  <c r="I39" i="4" s="1"/>
  <c r="H38" i="4"/>
  <c r="L38" i="4" s="1"/>
  <c r="F38" i="4"/>
  <c r="G38" i="4" s="1"/>
  <c r="E38" i="4"/>
  <c r="D38" i="4"/>
  <c r="K38" i="4" s="1"/>
  <c r="K37" i="4"/>
  <c r="H37" i="4"/>
  <c r="I37" i="4" s="1"/>
  <c r="F37" i="4"/>
  <c r="J37" i="4" s="1"/>
  <c r="E37" i="4"/>
  <c r="D37" i="4"/>
  <c r="H36" i="4"/>
  <c r="F36" i="4"/>
  <c r="E36" i="4"/>
  <c r="D36" i="4"/>
  <c r="H35" i="4"/>
  <c r="J35" i="4" s="1"/>
  <c r="J36" i="4" s="1"/>
  <c r="F35" i="4"/>
  <c r="G35" i="4" s="1"/>
  <c r="E35" i="4"/>
  <c r="D35" i="4"/>
  <c r="K35" i="4" s="1"/>
  <c r="J34" i="4"/>
  <c r="I34" i="4"/>
  <c r="H34" i="4"/>
  <c r="F34" i="4"/>
  <c r="E34" i="4"/>
  <c r="D34" i="4"/>
  <c r="H33" i="4"/>
  <c r="I33" i="4" s="1"/>
  <c r="F33" i="4"/>
  <c r="E33" i="4"/>
  <c r="D33" i="4"/>
  <c r="H32" i="4"/>
  <c r="G32" i="4"/>
  <c r="F32" i="4"/>
  <c r="E32" i="4"/>
  <c r="D32" i="4"/>
  <c r="K32" i="4" s="1"/>
  <c r="L31" i="4"/>
  <c r="H31" i="4"/>
  <c r="J31" i="4" s="1"/>
  <c r="F31" i="4"/>
  <c r="E31" i="4"/>
  <c r="D31" i="4"/>
  <c r="H30" i="4"/>
  <c r="F30" i="4"/>
  <c r="E30" i="4"/>
  <c r="D30" i="4"/>
  <c r="K29" i="4"/>
  <c r="I29" i="4"/>
  <c r="H29" i="4"/>
  <c r="L29" i="4" s="1"/>
  <c r="G29" i="4"/>
  <c r="G30" i="4" s="1"/>
  <c r="F29" i="4"/>
  <c r="J29" i="4" s="1"/>
  <c r="E29" i="4"/>
  <c r="D29" i="4"/>
  <c r="L28" i="4"/>
  <c r="H28" i="4"/>
  <c r="G28" i="4"/>
  <c r="F28" i="4"/>
  <c r="E28" i="4"/>
  <c r="D28" i="4"/>
  <c r="I27" i="4"/>
  <c r="H27" i="4"/>
  <c r="F27" i="4"/>
  <c r="E27" i="4"/>
  <c r="D27" i="4"/>
  <c r="I26" i="4"/>
  <c r="H26" i="4"/>
  <c r="L26" i="4" s="1"/>
  <c r="F26" i="4"/>
  <c r="G26" i="4" s="1"/>
  <c r="E26" i="4"/>
  <c r="D26" i="4"/>
  <c r="K26" i="4" s="1"/>
  <c r="K25" i="4"/>
  <c r="I25" i="4"/>
  <c r="H25" i="4"/>
  <c r="F25" i="4"/>
  <c r="J25" i="4" s="1"/>
  <c r="E25" i="4"/>
  <c r="D25" i="4"/>
  <c r="H24" i="4"/>
  <c r="F24" i="4"/>
  <c r="E24" i="4"/>
  <c r="D24" i="4"/>
  <c r="H23" i="4"/>
  <c r="J23" i="4" s="1"/>
  <c r="J24" i="4" s="1"/>
  <c r="F23" i="4"/>
  <c r="G23" i="4" s="1"/>
  <c r="E23" i="4"/>
  <c r="D23" i="4"/>
  <c r="K23" i="4" s="1"/>
  <c r="J22" i="4"/>
  <c r="I22" i="4"/>
  <c r="H22" i="4"/>
  <c r="F22" i="4"/>
  <c r="E22" i="4"/>
  <c r="D22" i="4"/>
  <c r="H21" i="4"/>
  <c r="F21" i="4"/>
  <c r="E21" i="4"/>
  <c r="D21" i="4"/>
  <c r="H20" i="4"/>
  <c r="G20" i="4"/>
  <c r="F20" i="4"/>
  <c r="E20" i="4"/>
  <c r="D20" i="4"/>
  <c r="K20" i="4" s="1"/>
  <c r="L19" i="4"/>
  <c r="H19" i="4"/>
  <c r="J19" i="4" s="1"/>
  <c r="F19" i="4"/>
  <c r="E19" i="4"/>
  <c r="D19" i="4"/>
  <c r="H18" i="4"/>
  <c r="F18" i="4"/>
  <c r="E18" i="4"/>
  <c r="D18" i="4"/>
  <c r="K17" i="4"/>
  <c r="H17" i="4"/>
  <c r="L17" i="4" s="1"/>
  <c r="F17" i="4"/>
  <c r="J17" i="4" s="1"/>
  <c r="E17" i="4"/>
  <c r="D17" i="4"/>
  <c r="I17" i="4" s="1"/>
  <c r="K16" i="4"/>
  <c r="H16" i="4"/>
  <c r="G16" i="4"/>
  <c r="F16" i="4"/>
  <c r="E16" i="4"/>
  <c r="D16" i="4"/>
  <c r="H15" i="4"/>
  <c r="F15" i="4"/>
  <c r="E15" i="4"/>
  <c r="D15" i="4"/>
  <c r="J14" i="4"/>
  <c r="J15" i="4" s="1"/>
  <c r="I14" i="4"/>
  <c r="H14" i="4"/>
  <c r="L14" i="4" s="1"/>
  <c r="F14" i="4"/>
  <c r="E14" i="4"/>
  <c r="D14" i="4"/>
  <c r="K14" i="4" s="1"/>
  <c r="J13" i="4"/>
  <c r="H13" i="4"/>
  <c r="I13" i="4" s="1"/>
  <c r="I15" i="4" s="1"/>
  <c r="G13" i="4"/>
  <c r="F13" i="4"/>
  <c r="E13" i="4"/>
  <c r="D13" i="4"/>
  <c r="H12" i="4"/>
  <c r="F12" i="4"/>
  <c r="E12" i="4"/>
  <c r="D12" i="4"/>
  <c r="L11" i="4"/>
  <c r="L12" i="4" s="1"/>
  <c r="H11" i="4"/>
  <c r="J11" i="4" s="1"/>
  <c r="F11" i="4"/>
  <c r="E11" i="4"/>
  <c r="D11" i="4"/>
  <c r="K11" i="4" s="1"/>
  <c r="K12" i="4" s="1"/>
  <c r="I10" i="4"/>
  <c r="H10" i="4"/>
  <c r="L10" i="4" s="1"/>
  <c r="F10" i="4"/>
  <c r="G10" i="4" s="1"/>
  <c r="E10" i="4"/>
  <c r="D10" i="4"/>
  <c r="K10" i="4" s="1"/>
  <c r="H9" i="4"/>
  <c r="G9" i="4"/>
  <c r="F9" i="4"/>
  <c r="E9" i="4"/>
  <c r="D9" i="4"/>
  <c r="L8" i="4"/>
  <c r="K8" i="4"/>
  <c r="H8" i="4"/>
  <c r="G8" i="4"/>
  <c r="F8" i="4"/>
  <c r="E8" i="4"/>
  <c r="D8" i="4"/>
  <c r="H7" i="4"/>
  <c r="J7" i="4" s="1"/>
  <c r="F7" i="4"/>
  <c r="G7" i="4" s="1"/>
  <c r="E7" i="4"/>
  <c r="D7" i="4"/>
  <c r="K7" i="4" s="1"/>
  <c r="J27" i="3"/>
  <c r="I27" i="3"/>
  <c r="H27" i="3"/>
  <c r="G27" i="3"/>
  <c r="F27" i="3"/>
  <c r="E27" i="3"/>
  <c r="D27" i="3"/>
  <c r="J26" i="3"/>
  <c r="I26" i="3"/>
  <c r="H26" i="3"/>
  <c r="G26" i="3"/>
  <c r="F26" i="3"/>
  <c r="E26" i="3"/>
  <c r="D26" i="3"/>
  <c r="J25" i="3"/>
  <c r="I25" i="3"/>
  <c r="H25" i="3"/>
  <c r="G25" i="3"/>
  <c r="F25" i="3"/>
  <c r="E25" i="3"/>
  <c r="D25" i="3"/>
  <c r="J24" i="3"/>
  <c r="I24" i="3"/>
  <c r="H24" i="3"/>
  <c r="G24" i="3"/>
  <c r="F24" i="3"/>
  <c r="E24" i="3"/>
  <c r="D24" i="3"/>
  <c r="J23" i="3"/>
  <c r="I23" i="3"/>
  <c r="H23" i="3"/>
  <c r="G23" i="3"/>
  <c r="F23" i="3"/>
  <c r="E23" i="3"/>
  <c r="D23" i="3"/>
  <c r="J22" i="3"/>
  <c r="I22" i="3"/>
  <c r="H22" i="3"/>
  <c r="G22" i="3"/>
  <c r="F22" i="3"/>
  <c r="E22" i="3"/>
  <c r="D22" i="3"/>
  <c r="J21" i="3"/>
  <c r="I21" i="3"/>
  <c r="H21" i="3"/>
  <c r="G21" i="3"/>
  <c r="F21" i="3"/>
  <c r="E21" i="3"/>
  <c r="D21" i="3"/>
  <c r="J20" i="3"/>
  <c r="I20" i="3"/>
  <c r="H20" i="3"/>
  <c r="L20" i="3" s="1"/>
  <c r="G20" i="3"/>
  <c r="F20" i="3"/>
  <c r="E20" i="3"/>
  <c r="D20" i="3"/>
  <c r="J19" i="3"/>
  <c r="I19" i="3"/>
  <c r="H19" i="3"/>
  <c r="G19" i="3"/>
  <c r="F19" i="3"/>
  <c r="E19" i="3"/>
  <c r="D19" i="3"/>
  <c r="J18" i="3"/>
  <c r="I18" i="3"/>
  <c r="H18" i="3"/>
  <c r="G18" i="3"/>
  <c r="F18" i="3"/>
  <c r="E18" i="3"/>
  <c r="D18" i="3"/>
  <c r="J17" i="3"/>
  <c r="I17" i="3"/>
  <c r="H17" i="3"/>
  <c r="G17" i="3"/>
  <c r="F17" i="3"/>
  <c r="E17" i="3"/>
  <c r="E29" i="3" s="1"/>
  <c r="E30" i="3" s="1"/>
  <c r="D17" i="3"/>
  <c r="J16" i="3"/>
  <c r="I16" i="3"/>
  <c r="H16" i="3"/>
  <c r="L16" i="3" s="1"/>
  <c r="G16" i="3"/>
  <c r="F16" i="3"/>
  <c r="F28" i="3" s="1"/>
  <c r="E16" i="3"/>
  <c r="D16" i="3"/>
  <c r="J15" i="3"/>
  <c r="I15" i="3"/>
  <c r="H15" i="3"/>
  <c r="G15" i="3"/>
  <c r="F15" i="3"/>
  <c r="E15" i="3"/>
  <c r="D15" i="3"/>
  <c r="J14" i="3"/>
  <c r="I14" i="3"/>
  <c r="H14" i="3"/>
  <c r="G14" i="3"/>
  <c r="F14" i="3"/>
  <c r="E14" i="3"/>
  <c r="D14" i="3"/>
  <c r="J13" i="3"/>
  <c r="I13" i="3"/>
  <c r="H13" i="3"/>
  <c r="G13" i="3"/>
  <c r="F13" i="3"/>
  <c r="E13" i="3"/>
  <c r="D13" i="3"/>
  <c r="J12" i="3"/>
  <c r="I12" i="3"/>
  <c r="H12" i="3"/>
  <c r="G12" i="3"/>
  <c r="F12" i="3"/>
  <c r="E12" i="3"/>
  <c r="D12" i="3"/>
  <c r="J11" i="3"/>
  <c r="I11" i="3"/>
  <c r="H11" i="3"/>
  <c r="H29" i="3" s="1"/>
  <c r="G11" i="3"/>
  <c r="F11" i="3"/>
  <c r="E11" i="3"/>
  <c r="D11" i="3"/>
  <c r="D29" i="3" s="1"/>
  <c r="J10" i="3"/>
  <c r="I10" i="3"/>
  <c r="H10" i="3"/>
  <c r="G10" i="3"/>
  <c r="F10" i="3"/>
  <c r="E10" i="3"/>
  <c r="E28" i="3" s="1"/>
  <c r="D10" i="3"/>
  <c r="J9" i="3"/>
  <c r="I9" i="3"/>
  <c r="H9" i="3"/>
  <c r="G9" i="3"/>
  <c r="F9" i="3"/>
  <c r="E9" i="3"/>
  <c r="D9" i="3"/>
  <c r="J8" i="3"/>
  <c r="I8" i="3"/>
  <c r="H8" i="3"/>
  <c r="L8" i="3" s="1"/>
  <c r="G8" i="3"/>
  <c r="F8" i="3"/>
  <c r="F29" i="3" s="1"/>
  <c r="E8" i="3"/>
  <c r="D8" i="3"/>
  <c r="J7" i="3"/>
  <c r="I7" i="3"/>
  <c r="H7" i="3"/>
  <c r="H28" i="3" s="1"/>
  <c r="G7" i="3"/>
  <c r="F7" i="3"/>
  <c r="E7" i="3"/>
  <c r="D7" i="3"/>
  <c r="D28" i="3" s="1"/>
  <c r="G36" i="14" l="1"/>
  <c r="G57" i="14"/>
  <c r="G42" i="14"/>
  <c r="G68" i="14"/>
  <c r="G10" i="14"/>
  <c r="G12" i="14" s="1"/>
  <c r="H11" i="14"/>
  <c r="H12" i="14" s="1"/>
  <c r="G22" i="14"/>
  <c r="G24" i="14" s="1"/>
  <c r="H23" i="14"/>
  <c r="H24" i="14" s="1"/>
  <c r="G34" i="14"/>
  <c r="H35" i="14"/>
  <c r="H36" i="14" s="1"/>
  <c r="H44" i="14"/>
  <c r="H45" i="14" s="1"/>
  <c r="G55" i="14"/>
  <c r="H56" i="14"/>
  <c r="H57" i="14" s="1"/>
  <c r="G9" i="14"/>
  <c r="D69" i="14"/>
  <c r="G16" i="14"/>
  <c r="G18" i="14" s="1"/>
  <c r="H17" i="14"/>
  <c r="H18" i="14" s="1"/>
  <c r="G28" i="14"/>
  <c r="G30" i="14" s="1"/>
  <c r="H29" i="14"/>
  <c r="H30" i="14" s="1"/>
  <c r="G40" i="14"/>
  <c r="H41" i="14"/>
  <c r="H42" i="14" s="1"/>
  <c r="G49" i="14"/>
  <c r="G51" i="14" s="1"/>
  <c r="H50" i="14"/>
  <c r="H51" i="14" s="1"/>
  <c r="H62" i="14"/>
  <c r="H63" i="14" s="1"/>
  <c r="F68" i="14"/>
  <c r="F69" i="14" s="1"/>
  <c r="H15" i="13"/>
  <c r="H27" i="13"/>
  <c r="H45" i="13"/>
  <c r="H12" i="13"/>
  <c r="H13" i="13"/>
  <c r="H25" i="13"/>
  <c r="G29" i="13"/>
  <c r="G30" i="13" s="1"/>
  <c r="G41" i="13"/>
  <c r="G42" i="13" s="1"/>
  <c r="G50" i="13"/>
  <c r="G51" i="13" s="1"/>
  <c r="H55" i="13"/>
  <c r="H57" i="13" s="1"/>
  <c r="G62" i="13"/>
  <c r="G63" i="13" s="1"/>
  <c r="H65" i="13"/>
  <c r="F67" i="13"/>
  <c r="D69" i="13"/>
  <c r="H8" i="13"/>
  <c r="H10" i="13"/>
  <c r="G17" i="13"/>
  <c r="G18" i="13" s="1"/>
  <c r="H20" i="13"/>
  <c r="H22" i="13"/>
  <c r="H24" i="13" s="1"/>
  <c r="H29" i="13"/>
  <c r="H30" i="13" s="1"/>
  <c r="H31" i="13"/>
  <c r="H33" i="13" s="1"/>
  <c r="G38" i="13"/>
  <c r="G39" i="13" s="1"/>
  <c r="H41" i="13"/>
  <c r="H43" i="13"/>
  <c r="G47" i="13"/>
  <c r="G48" i="13" s="1"/>
  <c r="H50" i="13"/>
  <c r="H52" i="13"/>
  <c r="H54" i="13" s="1"/>
  <c r="G59" i="13"/>
  <c r="G60" i="13" s="1"/>
  <c r="H62" i="13"/>
  <c r="H63" i="13" s="1"/>
  <c r="H64" i="13"/>
  <c r="F68" i="13"/>
  <c r="F69" i="13" s="1"/>
  <c r="E69" i="13"/>
  <c r="G8" i="13"/>
  <c r="G20" i="13"/>
  <c r="G21" i="13" s="1"/>
  <c r="H34" i="13"/>
  <c r="H36" i="13" s="1"/>
  <c r="H7" i="13"/>
  <c r="G14" i="13"/>
  <c r="G15" i="13" s="1"/>
  <c r="H17" i="13"/>
  <c r="H18" i="13" s="1"/>
  <c r="H19" i="13"/>
  <c r="G26" i="13"/>
  <c r="G27" i="13" s="1"/>
  <c r="G35" i="13"/>
  <c r="G36" i="13" s="1"/>
  <c r="H38" i="13"/>
  <c r="H39" i="13" s="1"/>
  <c r="H40" i="13"/>
  <c r="G44" i="13"/>
  <c r="G45" i="13" s="1"/>
  <c r="H47" i="13"/>
  <c r="H48" i="13" s="1"/>
  <c r="H49" i="13"/>
  <c r="L66" i="12"/>
  <c r="K56" i="12"/>
  <c r="L16" i="12"/>
  <c r="L17" i="12" s="1"/>
  <c r="K25" i="12"/>
  <c r="K26" i="12" s="1"/>
  <c r="K49" i="12"/>
  <c r="K50" i="12" s="1"/>
  <c r="J66" i="12"/>
  <c r="H68" i="12"/>
  <c r="K10" i="12"/>
  <c r="K11" i="12" s="1"/>
  <c r="L13" i="12"/>
  <c r="L14" i="12" s="1"/>
  <c r="K18" i="12"/>
  <c r="K66" i="12" s="1"/>
  <c r="L21" i="12"/>
  <c r="K22" i="12"/>
  <c r="K23" i="12" s="1"/>
  <c r="L25" i="12"/>
  <c r="L26" i="12" s="1"/>
  <c r="K30" i="12"/>
  <c r="L33" i="12"/>
  <c r="K34" i="12"/>
  <c r="K35" i="12" s="1"/>
  <c r="L37" i="12"/>
  <c r="L38" i="12" s="1"/>
  <c r="K42" i="12"/>
  <c r="L45" i="12"/>
  <c r="K46" i="12"/>
  <c r="K47" i="12" s="1"/>
  <c r="L49" i="12"/>
  <c r="L50" i="12" s="1"/>
  <c r="K58" i="12"/>
  <c r="K59" i="12" s="1"/>
  <c r="L61" i="12"/>
  <c r="L62" i="12" s="1"/>
  <c r="G66" i="12"/>
  <c r="G68" i="12" s="1"/>
  <c r="J67" i="12"/>
  <c r="E68" i="12"/>
  <c r="K13" i="12"/>
  <c r="K14" i="12" s="1"/>
  <c r="L28" i="12"/>
  <c r="L29" i="12" s="1"/>
  <c r="K37" i="12"/>
  <c r="K38" i="12" s="1"/>
  <c r="L40" i="12"/>
  <c r="L41" i="12" s="1"/>
  <c r="L52" i="12"/>
  <c r="L53" i="12" s="1"/>
  <c r="K61" i="12"/>
  <c r="K62" i="12" s="1"/>
  <c r="L64" i="12"/>
  <c r="L65" i="12" s="1"/>
  <c r="I67" i="12"/>
  <c r="I68" i="12" s="1"/>
  <c r="D68" i="12"/>
  <c r="K7" i="12"/>
  <c r="L10" i="12"/>
  <c r="L11" i="12" s="1"/>
  <c r="K19" i="12"/>
  <c r="K20" i="12" s="1"/>
  <c r="L22" i="12"/>
  <c r="L23" i="12" s="1"/>
  <c r="K31" i="12"/>
  <c r="L34" i="12"/>
  <c r="L35" i="12" s="1"/>
  <c r="K43" i="12"/>
  <c r="K44" i="12" s="1"/>
  <c r="L46" i="12"/>
  <c r="L47" i="12" s="1"/>
  <c r="L66" i="11"/>
  <c r="K13" i="11"/>
  <c r="K14" i="11" s="1"/>
  <c r="K25" i="11"/>
  <c r="K26" i="11" s="1"/>
  <c r="L28" i="11"/>
  <c r="L29" i="11" s="1"/>
  <c r="K37" i="11"/>
  <c r="K38" i="11" s="1"/>
  <c r="L40" i="11"/>
  <c r="L41" i="11" s="1"/>
  <c r="I67" i="11"/>
  <c r="I68" i="11" s="1"/>
  <c r="H68" i="11"/>
  <c r="K10" i="11"/>
  <c r="K11" i="11" s="1"/>
  <c r="L13" i="11"/>
  <c r="L14" i="11" s="1"/>
  <c r="K22" i="11"/>
  <c r="K23" i="11" s="1"/>
  <c r="L25" i="11"/>
  <c r="L26" i="11" s="1"/>
  <c r="K30" i="11"/>
  <c r="K66" i="11" s="1"/>
  <c r="I32" i="11"/>
  <c r="L33" i="11"/>
  <c r="K34" i="11"/>
  <c r="K35" i="11" s="1"/>
  <c r="L37" i="11"/>
  <c r="L38" i="11" s="1"/>
  <c r="K42" i="11"/>
  <c r="L45" i="11"/>
  <c r="K46" i="11"/>
  <c r="K47" i="11" s="1"/>
  <c r="L49" i="11"/>
  <c r="L50" i="11" s="1"/>
  <c r="K58" i="11"/>
  <c r="K59" i="11" s="1"/>
  <c r="L61" i="11"/>
  <c r="L62" i="11" s="1"/>
  <c r="G66" i="11"/>
  <c r="G68" i="11" s="1"/>
  <c r="J67" i="11"/>
  <c r="J68" i="11" s="1"/>
  <c r="E68" i="11"/>
  <c r="L16" i="11"/>
  <c r="L17" i="11" s="1"/>
  <c r="K49" i="11"/>
  <c r="K50" i="11" s="1"/>
  <c r="L52" i="11"/>
  <c r="L53" i="11" s="1"/>
  <c r="K61" i="11"/>
  <c r="K62" i="11" s="1"/>
  <c r="L64" i="11"/>
  <c r="L65" i="11" s="1"/>
  <c r="J66" i="11"/>
  <c r="D68" i="11"/>
  <c r="K7" i="11"/>
  <c r="L10" i="11"/>
  <c r="L11" i="11" s="1"/>
  <c r="K19" i="11"/>
  <c r="K20" i="11" s="1"/>
  <c r="L22" i="11"/>
  <c r="L23" i="11" s="1"/>
  <c r="K31" i="11"/>
  <c r="K32" i="11" s="1"/>
  <c r="L34" i="11"/>
  <c r="L35" i="11" s="1"/>
  <c r="K43" i="11"/>
  <c r="L46" i="11"/>
  <c r="L47" i="11" s="1"/>
  <c r="L16" i="10"/>
  <c r="L17" i="10" s="1"/>
  <c r="K34" i="10"/>
  <c r="K35" i="10" s="1"/>
  <c r="L37" i="10"/>
  <c r="L38" i="10" s="1"/>
  <c r="K61" i="10"/>
  <c r="K62" i="10" s="1"/>
  <c r="L64" i="10"/>
  <c r="L65" i="10" s="1"/>
  <c r="J66" i="10"/>
  <c r="I67" i="10"/>
  <c r="I68" i="10" s="1"/>
  <c r="H68" i="10"/>
  <c r="K6" i="10"/>
  <c r="L9" i="10"/>
  <c r="L66" i="10" s="1"/>
  <c r="K10" i="10"/>
  <c r="L13" i="10"/>
  <c r="L14" i="10" s="1"/>
  <c r="K18" i="10"/>
  <c r="L21" i="10"/>
  <c r="K22" i="10"/>
  <c r="K23" i="10" s="1"/>
  <c r="L25" i="10"/>
  <c r="L26" i="10" s="1"/>
  <c r="L28" i="10"/>
  <c r="L29" i="10" s="1"/>
  <c r="L31" i="10"/>
  <c r="L32" i="10" s="1"/>
  <c r="L34" i="10"/>
  <c r="L35" i="10" s="1"/>
  <c r="K39" i="10"/>
  <c r="K40" i="10"/>
  <c r="K41" i="10" s="1"/>
  <c r="L48" i="10"/>
  <c r="K49" i="10"/>
  <c r="K50" i="10" s="1"/>
  <c r="L52" i="10"/>
  <c r="L53" i="10" s="1"/>
  <c r="K58" i="10"/>
  <c r="K59" i="10" s="1"/>
  <c r="L61" i="10"/>
  <c r="L62" i="10" s="1"/>
  <c r="G66" i="10"/>
  <c r="G68" i="10" s="1"/>
  <c r="J67" i="10"/>
  <c r="E68" i="10"/>
  <c r="K13" i="10"/>
  <c r="K14" i="10" s="1"/>
  <c r="K25" i="10"/>
  <c r="K26" i="10" s="1"/>
  <c r="K28" i="10"/>
  <c r="K29" i="10" s="1"/>
  <c r="K31" i="10"/>
  <c r="K32" i="10" s="1"/>
  <c r="L43" i="10"/>
  <c r="L44" i="10" s="1"/>
  <c r="K52" i="10"/>
  <c r="K53" i="10" s="1"/>
  <c r="D68" i="10"/>
  <c r="L10" i="10"/>
  <c r="L11" i="10" s="1"/>
  <c r="K19" i="10"/>
  <c r="K20" i="10" s="1"/>
  <c r="L22" i="10"/>
  <c r="L40" i="10"/>
  <c r="L41" i="10" s="1"/>
  <c r="K46" i="10"/>
  <c r="K47" i="10" s="1"/>
  <c r="L49" i="10"/>
  <c r="L50" i="10" s="1"/>
  <c r="G68" i="9"/>
  <c r="L66" i="9"/>
  <c r="K13" i="9"/>
  <c r="K14" i="9" s="1"/>
  <c r="K49" i="9"/>
  <c r="K50" i="9" s="1"/>
  <c r="L52" i="9"/>
  <c r="L53" i="9" s="1"/>
  <c r="L64" i="9"/>
  <c r="L65" i="9" s="1"/>
  <c r="I67" i="9"/>
  <c r="I68" i="9" s="1"/>
  <c r="H68" i="9"/>
  <c r="K10" i="9"/>
  <c r="K11" i="9" s="1"/>
  <c r="L13" i="9"/>
  <c r="L14" i="9" s="1"/>
  <c r="K18" i="9"/>
  <c r="K66" i="9" s="1"/>
  <c r="L21" i="9"/>
  <c r="K22" i="9"/>
  <c r="K23" i="9" s="1"/>
  <c r="L25" i="9"/>
  <c r="L26" i="9" s="1"/>
  <c r="K30" i="9"/>
  <c r="L33" i="9"/>
  <c r="K34" i="9"/>
  <c r="K35" i="9" s="1"/>
  <c r="L37" i="9"/>
  <c r="L38" i="9" s="1"/>
  <c r="K42" i="9"/>
  <c r="L45" i="9"/>
  <c r="K46" i="9"/>
  <c r="K47" i="9" s="1"/>
  <c r="L49" i="9"/>
  <c r="L50" i="9" s="1"/>
  <c r="K58" i="9"/>
  <c r="K59" i="9" s="1"/>
  <c r="L61" i="9"/>
  <c r="L62" i="9" s="1"/>
  <c r="G66" i="9"/>
  <c r="J67" i="9"/>
  <c r="E68" i="9"/>
  <c r="L16" i="9"/>
  <c r="L17" i="9" s="1"/>
  <c r="K25" i="9"/>
  <c r="K26" i="9" s="1"/>
  <c r="L28" i="9"/>
  <c r="L29" i="9" s="1"/>
  <c r="K37" i="9"/>
  <c r="K38" i="9" s="1"/>
  <c r="L40" i="9"/>
  <c r="L41" i="9" s="1"/>
  <c r="K61" i="9"/>
  <c r="K62" i="9" s="1"/>
  <c r="J66" i="9"/>
  <c r="D68" i="9"/>
  <c r="K7" i="9"/>
  <c r="L10" i="9"/>
  <c r="L11" i="9" s="1"/>
  <c r="K19" i="9"/>
  <c r="L22" i="9"/>
  <c r="L23" i="9" s="1"/>
  <c r="K31" i="9"/>
  <c r="L34" i="9"/>
  <c r="L35" i="9" s="1"/>
  <c r="K43" i="9"/>
  <c r="L46" i="9"/>
  <c r="L47" i="9" s="1"/>
  <c r="K44" i="8"/>
  <c r="L59" i="8"/>
  <c r="K59" i="8"/>
  <c r="L27" i="8"/>
  <c r="K36" i="8"/>
  <c r="K48" i="8"/>
  <c r="K60" i="8"/>
  <c r="L63" i="8"/>
  <c r="L8" i="8"/>
  <c r="K9" i="8"/>
  <c r="L12" i="8"/>
  <c r="K13" i="8"/>
  <c r="K14" i="8" s="1"/>
  <c r="L16" i="8"/>
  <c r="L17" i="8" s="1"/>
  <c r="K21" i="8"/>
  <c r="L24" i="8"/>
  <c r="K25" i="8"/>
  <c r="L28" i="8"/>
  <c r="L29" i="8" s="1"/>
  <c r="K33" i="8"/>
  <c r="L36" i="8"/>
  <c r="K37" i="8"/>
  <c r="L40" i="8"/>
  <c r="K45" i="8"/>
  <c r="L48" i="8"/>
  <c r="K49" i="8"/>
  <c r="K50" i="8" s="1"/>
  <c r="L52" i="8"/>
  <c r="L53" i="8" s="1"/>
  <c r="K57" i="8"/>
  <c r="L60" i="8"/>
  <c r="K61" i="8"/>
  <c r="K62" i="8" s="1"/>
  <c r="L64" i="8"/>
  <c r="L65" i="8" s="1"/>
  <c r="J66" i="8"/>
  <c r="J68" i="8" s="1"/>
  <c r="I67" i="8"/>
  <c r="D68" i="8"/>
  <c r="H68" i="8"/>
  <c r="K12" i="8"/>
  <c r="L15" i="8"/>
  <c r="K24" i="8"/>
  <c r="L39" i="8"/>
  <c r="L51" i="8"/>
  <c r="I66" i="8"/>
  <c r="K6" i="8"/>
  <c r="L9" i="8"/>
  <c r="L11" i="8" s="1"/>
  <c r="K10" i="8"/>
  <c r="K11" i="8" s="1"/>
  <c r="L13" i="8"/>
  <c r="L14" i="8" s="1"/>
  <c r="K18" i="8"/>
  <c r="K20" i="8" s="1"/>
  <c r="L21" i="8"/>
  <c r="L23" i="8" s="1"/>
  <c r="K22" i="8"/>
  <c r="K23" i="8" s="1"/>
  <c r="L25" i="8"/>
  <c r="L26" i="8" s="1"/>
  <c r="K30" i="8"/>
  <c r="K32" i="8" s="1"/>
  <c r="L33" i="8"/>
  <c r="L35" i="8" s="1"/>
  <c r="K34" i="8"/>
  <c r="K35" i="8" s="1"/>
  <c r="L37" i="8"/>
  <c r="L38" i="8" s="1"/>
  <c r="K42" i="8"/>
  <c r="L45" i="8"/>
  <c r="L47" i="8" s="1"/>
  <c r="K46" i="8"/>
  <c r="K47" i="8" s="1"/>
  <c r="L49" i="8"/>
  <c r="L50" i="8" s="1"/>
  <c r="L61" i="8"/>
  <c r="L62" i="8" s="1"/>
  <c r="G66" i="8"/>
  <c r="G68" i="8" s="1"/>
  <c r="K68" i="4"/>
  <c r="L63" i="4"/>
  <c r="K21" i="4"/>
  <c r="J54" i="4"/>
  <c r="K9" i="4"/>
  <c r="K18" i="4"/>
  <c r="L42" i="4"/>
  <c r="I7" i="4"/>
  <c r="G11" i="4"/>
  <c r="G12" i="4" s="1"/>
  <c r="G14" i="4"/>
  <c r="G15" i="4" s="1"/>
  <c r="J20" i="4"/>
  <c r="J21" i="4" s="1"/>
  <c r="I20" i="4"/>
  <c r="I21" i="4" s="1"/>
  <c r="G22" i="4"/>
  <c r="G24" i="4" s="1"/>
  <c r="I23" i="4"/>
  <c r="I24" i="4" s="1"/>
  <c r="G25" i="4"/>
  <c r="G27" i="4" s="1"/>
  <c r="L30" i="4"/>
  <c r="G31" i="4"/>
  <c r="G33" i="4" s="1"/>
  <c r="K39" i="4"/>
  <c r="J40" i="4"/>
  <c r="J42" i="4" s="1"/>
  <c r="I40" i="4"/>
  <c r="I42" i="4" s="1"/>
  <c r="I43" i="4"/>
  <c r="G50" i="4"/>
  <c r="G51" i="4" s="1"/>
  <c r="G53" i="4"/>
  <c r="G54" i="4" s="1"/>
  <c r="G55" i="4"/>
  <c r="G57" i="4" s="1"/>
  <c r="J59" i="4"/>
  <c r="J60" i="4" s="1"/>
  <c r="I59" i="4"/>
  <c r="I60" i="4" s="1"/>
  <c r="L7" i="4"/>
  <c r="J10" i="4"/>
  <c r="J12" i="4" s="1"/>
  <c r="K13" i="4"/>
  <c r="L22" i="4"/>
  <c r="L23" i="4"/>
  <c r="L25" i="4"/>
  <c r="L27" i="4" s="1"/>
  <c r="K27" i="4"/>
  <c r="J28" i="4"/>
  <c r="J30" i="4" s="1"/>
  <c r="I28" i="4"/>
  <c r="I30" i="4" s="1"/>
  <c r="L34" i="4"/>
  <c r="L35" i="4"/>
  <c r="L36" i="4" s="1"/>
  <c r="J38" i="4"/>
  <c r="J39" i="4" s="1"/>
  <c r="K42" i="4"/>
  <c r="L43" i="4"/>
  <c r="J46" i="4"/>
  <c r="J48" i="4"/>
  <c r="K49" i="4"/>
  <c r="L59" i="4"/>
  <c r="L60" i="4" s="1"/>
  <c r="K63" i="4"/>
  <c r="I63" i="4"/>
  <c r="J65" i="4"/>
  <c r="J66" i="4" s="1"/>
  <c r="J69" i="4"/>
  <c r="K54" i="4"/>
  <c r="J67" i="4"/>
  <c r="I67" i="4"/>
  <c r="L16" i="4"/>
  <c r="L18" i="4" s="1"/>
  <c r="G17" i="4"/>
  <c r="G18" i="4" s="1"/>
  <c r="G19" i="4"/>
  <c r="G21" i="4" s="1"/>
  <c r="J32" i="4"/>
  <c r="J33" i="4" s="1"/>
  <c r="I32" i="4"/>
  <c r="G34" i="4"/>
  <c r="G36" i="4" s="1"/>
  <c r="I35" i="4"/>
  <c r="I36" i="4" s="1"/>
  <c r="G37" i="4"/>
  <c r="L45" i="4"/>
  <c r="G47" i="4"/>
  <c r="G48" i="4" s="1"/>
  <c r="L52" i="4"/>
  <c r="L54" i="4" s="1"/>
  <c r="J56" i="4"/>
  <c r="J57" i="4" s="1"/>
  <c r="I56" i="4"/>
  <c r="I57" i="4" s="1"/>
  <c r="J8" i="4"/>
  <c r="J9" i="4" s="1"/>
  <c r="I8" i="4"/>
  <c r="I11" i="4"/>
  <c r="I12" i="4" s="1"/>
  <c r="K15" i="4"/>
  <c r="J16" i="4"/>
  <c r="J18" i="4" s="1"/>
  <c r="I16" i="4"/>
  <c r="I18" i="4" s="1"/>
  <c r="K19" i="4"/>
  <c r="I19" i="4"/>
  <c r="L20" i="4"/>
  <c r="L21" i="4" s="1"/>
  <c r="K22" i="4"/>
  <c r="K24" i="4" s="1"/>
  <c r="J26" i="4"/>
  <c r="J27" i="4" s="1"/>
  <c r="K28" i="4"/>
  <c r="K30" i="4" s="1"/>
  <c r="K31" i="4"/>
  <c r="K67" i="4" s="1"/>
  <c r="I31" i="4"/>
  <c r="L32" i="4"/>
  <c r="L33" i="4" s="1"/>
  <c r="K34" i="4"/>
  <c r="K36" i="4" s="1"/>
  <c r="G39" i="4"/>
  <c r="L40" i="4"/>
  <c r="G42" i="4"/>
  <c r="J44" i="4"/>
  <c r="J45" i="4" s="1"/>
  <c r="I44" i="4"/>
  <c r="I45" i="4" s="1"/>
  <c r="I47" i="4"/>
  <c r="I48" i="4" s="1"/>
  <c r="K51" i="4"/>
  <c r="J52" i="4"/>
  <c r="I52" i="4"/>
  <c r="I54" i="4" s="1"/>
  <c r="K55" i="4"/>
  <c r="K57" i="4" s="1"/>
  <c r="I55" i="4"/>
  <c r="L56" i="4"/>
  <c r="L57" i="4" s="1"/>
  <c r="K66" i="4"/>
  <c r="L64" i="4"/>
  <c r="L13" i="4"/>
  <c r="L15" i="4" s="1"/>
  <c r="L37" i="4"/>
  <c r="L39" i="4" s="1"/>
  <c r="L49" i="4"/>
  <c r="L51" i="4" s="1"/>
  <c r="G58" i="4"/>
  <c r="G60" i="4" s="1"/>
  <c r="L61" i="4"/>
  <c r="G62" i="4"/>
  <c r="G63" i="4" s="1"/>
  <c r="I64" i="4"/>
  <c r="I66" i="4" s="1"/>
  <c r="L65" i="4"/>
  <c r="L66" i="4" s="1"/>
  <c r="I68" i="4"/>
  <c r="K16" i="3"/>
  <c r="K19" i="3"/>
  <c r="K7" i="3"/>
  <c r="I28" i="3"/>
  <c r="J28" i="3"/>
  <c r="K20" i="3"/>
  <c r="K21" i="3" s="1"/>
  <c r="K23" i="3"/>
  <c r="K8" i="3"/>
  <c r="D30" i="3"/>
  <c r="K11" i="3"/>
  <c r="H30" i="3"/>
  <c r="J29" i="3"/>
  <c r="I29" i="3"/>
  <c r="I30" i="3" s="1"/>
  <c r="L19" i="3"/>
  <c r="L21" i="3" s="1"/>
  <c r="L23" i="3"/>
  <c r="F30" i="3"/>
  <c r="G29" i="3"/>
  <c r="K10" i="3"/>
  <c r="L10" i="3"/>
  <c r="K14" i="3"/>
  <c r="K15" i="3" s="1"/>
  <c r="L14" i="3"/>
  <c r="L15" i="3" s="1"/>
  <c r="G28" i="3"/>
  <c r="K22" i="3"/>
  <c r="L22" i="3"/>
  <c r="K26" i="3"/>
  <c r="K27" i="3" s="1"/>
  <c r="L26" i="3"/>
  <c r="L27" i="3" s="1"/>
  <c r="K13" i="3"/>
  <c r="L13" i="3"/>
  <c r="K17" i="3"/>
  <c r="K18" i="3" s="1"/>
  <c r="L17" i="3"/>
  <c r="L18" i="3" s="1"/>
  <c r="K25" i="3"/>
  <c r="L25" i="3"/>
  <c r="L7" i="3"/>
  <c r="L11" i="3"/>
  <c r="L12" i="3" s="1"/>
  <c r="H68" i="14" l="1"/>
  <c r="G67" i="14"/>
  <c r="H51" i="13"/>
  <c r="H21" i="13"/>
  <c r="G68" i="13"/>
  <c r="G9" i="13"/>
  <c r="H42" i="13"/>
  <c r="H9" i="13"/>
  <c r="H68" i="13"/>
  <c r="H67" i="13"/>
  <c r="H66" i="13"/>
  <c r="L67" i="12"/>
  <c r="J68" i="12"/>
  <c r="K32" i="12"/>
  <c r="K67" i="12"/>
  <c r="K8" i="12"/>
  <c r="L67" i="11"/>
  <c r="K44" i="11"/>
  <c r="K67" i="11"/>
  <c r="K8" i="11"/>
  <c r="K67" i="10"/>
  <c r="K11" i="10"/>
  <c r="L67" i="10"/>
  <c r="K66" i="10"/>
  <c r="K8" i="10"/>
  <c r="L23" i="10"/>
  <c r="J68" i="10"/>
  <c r="K44" i="9"/>
  <c r="K20" i="9"/>
  <c r="J68" i="9"/>
  <c r="L67" i="9"/>
  <c r="K32" i="9"/>
  <c r="K67" i="9"/>
  <c r="K8" i="9"/>
  <c r="L41" i="8"/>
  <c r="L66" i="8"/>
  <c r="K66" i="8"/>
  <c r="K38" i="8"/>
  <c r="K26" i="8"/>
  <c r="K67" i="8"/>
  <c r="L67" i="8"/>
  <c r="K8" i="8"/>
  <c r="L67" i="4"/>
  <c r="I69" i="4"/>
  <c r="L9" i="4"/>
  <c r="K33" i="4"/>
  <c r="I9" i="4"/>
  <c r="L68" i="4"/>
  <c r="L24" i="4"/>
  <c r="K12" i="3"/>
  <c r="L29" i="3"/>
  <c r="L28" i="3"/>
  <c r="J30" i="3"/>
  <c r="K29" i="3"/>
  <c r="K9" i="3"/>
  <c r="L24" i="3"/>
  <c r="K24" i="3"/>
  <c r="K28" i="3"/>
  <c r="L9" i="3"/>
  <c r="K30" i="3" l="1"/>
  <c r="L30" i="3"/>
</calcChain>
</file>

<file path=xl/sharedStrings.xml><?xml version="1.0" encoding="utf-8"?>
<sst xmlns="http://schemas.openxmlformats.org/spreadsheetml/2006/main" count="1243" uniqueCount="133">
  <si>
    <t>Tabela 1</t>
  </si>
  <si>
    <t>Efektywność zatrudnieniowa aktywnych form przeciwdziałania bezrobociu w 2011 r.</t>
  </si>
  <si>
    <t>Wyszczegolnienie</t>
  </si>
  <si>
    <t>ogółem</t>
  </si>
  <si>
    <t>szkolenia</t>
  </si>
  <si>
    <t>Prace interwencyjne</t>
  </si>
  <si>
    <t>Roboty publiczne</t>
  </si>
  <si>
    <t>Prace społecznie użyteczne</t>
  </si>
  <si>
    <t>Staże</t>
  </si>
  <si>
    <t>Środki na podjęcie działalności gospodarczej</t>
  </si>
  <si>
    <t>Doposażenie i wyposażenie stanowiska pracy</t>
  </si>
  <si>
    <t>POLSKA</t>
  </si>
  <si>
    <t>Dolnoślaskie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</si>
  <si>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</si>
  <si>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</si>
  <si>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</si>
  <si>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</si>
  <si>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</si>
  <si>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</si>
  <si>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</si>
  <si>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</si>
  <si>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</si>
  <si>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</si>
  <si>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</si>
  <si>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</si>
  <si>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</si>
  <si>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</si>
  <si>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</si>
  <si>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Źródło: Efektywność podstawowych form promocji i aktywizacji zawodowej bezrobotnych finansowanych z Funduszu Pracy, Warszawa 2011. </t>
  </si>
  <si>
    <t>Szkolenia</t>
  </si>
  <si>
    <t>Ogółem</t>
  </si>
  <si>
    <t>Koszt ponownego zatrudnienia aktywnych form przeciwdziałania bezrobociu w 2011 r.</t>
  </si>
  <si>
    <t>Tabela 2</t>
  </si>
  <si>
    <t>Tabela nr 3</t>
  </si>
  <si>
    <t>Efektywność podstawowych form zatrudnieniowych w wojewodztwie warmińsko-mazurskim w latach 2010-2011</t>
  </si>
  <si>
    <t>Wyszczególnienie</t>
  </si>
  <si>
    <t>Liczba uczestników</t>
  </si>
  <si>
    <t>Liczba osób, które zakonczyły udział w programie</t>
  </si>
  <si>
    <t>Liczba zatrudnionych</t>
  </si>
  <si>
    <t>Efektywność zatrudnieniowa (%)</t>
  </si>
  <si>
    <r>
      <t xml:space="preserve">Wydatki </t>
    </r>
    <r>
      <rPr>
        <b/>
        <sz val="16"/>
        <rFont val="Arial CE"/>
        <charset val="238"/>
      </rPr>
      <t xml:space="preserve">   </t>
    </r>
    <r>
      <rPr>
        <b/>
        <sz val="9"/>
        <rFont val="Arial CE"/>
        <charset val="238"/>
      </rPr>
      <t xml:space="preserve">             (w tys. zł)*</t>
    </r>
  </si>
  <si>
    <t>Koszt uczestnictwa w programie (w zł.)</t>
  </si>
  <si>
    <t>Koszt ponownego zatrudnienia (w zł.)</t>
  </si>
  <si>
    <t xml:space="preserve">Udział % liczby osób aktywizowanych </t>
  </si>
  <si>
    <t>Udział % w wydatkach na aktywne formy</t>
  </si>
  <si>
    <t>a</t>
  </si>
  <si>
    <t>b</t>
  </si>
  <si>
    <t>c</t>
  </si>
  <si>
    <t>Razem</t>
  </si>
  <si>
    <t>a  -  2010 r.</t>
  </si>
  <si>
    <t>b  -  2011 r.</t>
  </si>
  <si>
    <t>c  -  wzrost/spadek</t>
  </si>
  <si>
    <t xml:space="preserve">*Dla potrzeb analizy i porównywalności wydatków poniesionych na aktywne formy w 2010 i 2011 roku, na poziomie województwa, ujednolicono metodologię przyjęta przez MPiPS w punkcie dot. kosztów szkoleń. W  kosztach tych zarówno w 2010 jak i w 2011 zostały ujęte następujące pozycje: koszty należne instytucjom szkoleniowym, koszty szkolenia refundowane pracodawcom, pożyczki szkoleniowe, koszty szkoleniowe, koszty egzaminów i uzyskania licencji, stypendia za okres szkolenia. </t>
  </si>
  <si>
    <t>Tabela 4</t>
  </si>
  <si>
    <t>Efektywność programów w województwie warmińsko-mazurskim w latach 2010-2011</t>
  </si>
  <si>
    <t>Liczba osób, które rozpoczęły programy aktywizacji</t>
  </si>
  <si>
    <t>Wydatki              (w tys. zł)</t>
  </si>
  <si>
    <t>Udział % liczby uczestników programów w PUP do ogółu w województwie</t>
  </si>
  <si>
    <t>Udział %  wydatków PUP w wydatkach na programy w województwie</t>
  </si>
  <si>
    <t>Bartoszycki</t>
  </si>
  <si>
    <t>Braniewski</t>
  </si>
  <si>
    <t>Działdowski</t>
  </si>
  <si>
    <t>Elbląski z m. Elbląg</t>
  </si>
  <si>
    <t>Ełcki</t>
  </si>
  <si>
    <t>Giżycki</t>
  </si>
  <si>
    <t>Gołdapski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</si>
  <si>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</si>
  <si>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</si>
  <si>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</si>
  <si>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</si>
  <si>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</si>
  <si>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</si>
  <si>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</si>
  <si>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 ziemski</t>
  </si>
  <si>
    <t>Olsztyński grodzki</t>
  </si>
  <si>
    <t>Ostródzki</t>
  </si>
  <si>
    <t>Piski</t>
  </si>
  <si>
    <t>Szczycieński</t>
  </si>
  <si>
    <t>Węgorzewski</t>
  </si>
  <si>
    <t>RAZEM</t>
  </si>
  <si>
    <t>x</t>
  </si>
  <si>
    <t>Tabela 5</t>
  </si>
  <si>
    <t>Efektywność zatrudnienia po aktywnych formach w Warmińsko-Mazurskim w latach 2010-2011</t>
  </si>
  <si>
    <t>Dotacje dla bezrobotnych</t>
  </si>
  <si>
    <t>Pożyczki dla pracodawców</t>
  </si>
  <si>
    <t xml:space="preserve"> -</t>
  </si>
  <si>
    <t>Tabela 6</t>
  </si>
  <si>
    <t xml:space="preserve">Koszt uczestnictwa bezrobotnego w programach aktywizacji w województwie warmińsko-mazurskim                                                 w latach </t>
  </si>
  <si>
    <t>Tabela 7</t>
  </si>
  <si>
    <t xml:space="preserve">Koszt ponownego zatrudnienia bezrobotnego w województwie warmińsko-mazurskim w latach </t>
  </si>
  <si>
    <t>Prace społecznie uzyteczne</t>
  </si>
  <si>
    <t>Tabela 8</t>
  </si>
  <si>
    <t>Efektywność szkoleń w wojewodztwie warmińsko-mazurskim w latach 2010-2011</t>
  </si>
  <si>
    <t>Liczba osób, które rozpoczęły szkolenia</t>
  </si>
  <si>
    <t>Liczba osób, które zakończyły udział w programie</t>
  </si>
  <si>
    <t>Wydatki             (w tys. zł)</t>
  </si>
  <si>
    <t>Udział % liczby przeszkolonych w PUP do ogółu w województwie</t>
  </si>
  <si>
    <t>Udział %  wydatków PUP w wydatkach na szkolenia w województwie</t>
  </si>
  <si>
    <t>Tabela 9</t>
  </si>
  <si>
    <t>Efektywność prac interwencyjnych w wojewodztwie warmińsko-mazurskim w latach 2010-2011</t>
  </si>
  <si>
    <t>Liczba osób, które rozpoczęły prace interwencyjne</t>
  </si>
  <si>
    <t>Wydatki           (w tys. zł)</t>
  </si>
  <si>
    <t>Udział % uczestniczących w programie w PUP do ogółu w województwie</t>
  </si>
  <si>
    <t>Udział %  wydatków PUP w wydatkach na pr. interwencyjne w województwie</t>
  </si>
  <si>
    <t>Tabela 10</t>
  </si>
  <si>
    <t>Efektywność robot publicznych w województwie warmińsko-mazurskim w latach 2010-2011</t>
  </si>
  <si>
    <t>Liczba osób, które rozpoczęły roboty publiczne</t>
  </si>
  <si>
    <t>Wydatki                          (w tys. zł)</t>
  </si>
  <si>
    <t>Udział % liczby uczestnikow rob.publ. w PUP do ogółu w województwie</t>
  </si>
  <si>
    <t>Udział %  wydatków PUP w wydatkach na roboty publ. w województwie</t>
  </si>
  <si>
    <t>Tabela 11</t>
  </si>
  <si>
    <t>Efektywność prac społecznie użytecznych w województwie warmińsko-mazurskim w latach 2010-2011</t>
  </si>
  <si>
    <t>Liczba osób, które rozpoczęły prace społ. Użyteczne</t>
  </si>
  <si>
    <t>Udział % liczby uczestników prac społ. użytecznych w PUP do ogółu w województwie</t>
  </si>
  <si>
    <t>Udział %  wydatków PUP w wydatkach na prace społ. użyteczne w województwie</t>
  </si>
  <si>
    <t>Tabela 12</t>
  </si>
  <si>
    <t>Efektywność staży w województwie warmińsko-mazurskim w latach 2010-2011</t>
  </si>
  <si>
    <t>Liczba osób, które rozpoczęły staże</t>
  </si>
  <si>
    <t>Udział % liczby uczestników staży w PUP do ogółu w województwie</t>
  </si>
  <si>
    <t>Udział %  wydatków PUP w wydatkach na staże w województwie</t>
  </si>
  <si>
    <t>Tabela 13</t>
  </si>
  <si>
    <t>Efektywność dotacji dla bezrobotnych na rozpoczęcie działalności gospodarczej w województwie warmińsko-mazurskim w latach 2010-2011</t>
  </si>
  <si>
    <t>Liczba osób, które podjęły działalność gospodarczą</t>
  </si>
  <si>
    <t>Srodki na rozpoczecie działalności gospodarczej            (w tys. zł)</t>
  </si>
  <si>
    <t>Przeciętny koszt           (w zł.)</t>
  </si>
  <si>
    <t>Udział % liczby pożyczkobiorców w PUP do ogółu w województwie</t>
  </si>
  <si>
    <t>Tabela 14</t>
  </si>
  <si>
    <t>Efektywność pożyczek dla pracodawców  w województwie warmińsko-mazurskim                                                      w latach 2010-2011</t>
  </si>
  <si>
    <t>Liczba osób, za które zrefundowano koszty zatrudnienia bezrobotnego ze środkow FP</t>
  </si>
  <si>
    <t>Wydatki na pozyczki dla pracodawców          (w tys. zł)</t>
  </si>
  <si>
    <t>Przeciętny koszt doposażenia (w zł.)</t>
  </si>
  <si>
    <t>Udział % liczby aktywizowanych w ramach tej formy w PUP do ogółu w województwie</t>
  </si>
  <si>
    <t>Udział %  wydatków PUP w wydatkach na pożyczki dla pracodawców w województwie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</si>
</sst>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33" x14ac:knownFonts="1">
    <font>
      <sz val="10"/>
      <name val="Arial CE"/>
      <charset val="238"/>
    </font>
    <font>
      <sz val="10"/>
      <name val="Arial CE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9"/>
      <color indexed="10"/>
      <name val="Arial CE"/>
      <charset val="238"/>
    </font>
    <font>
      <i/>
      <sz val="8"/>
      <name val="Arial CE"/>
      <charset val="238"/>
    </font>
    <font>
      <i/>
      <sz val="8"/>
      <color indexed="10"/>
      <name val="Arial CE"/>
      <charset val="238"/>
    </font>
    <font>
      <b/>
      <sz val="10"/>
      <color indexed="10"/>
      <name val="Arial CE"/>
      <charset val="238"/>
    </font>
    <font>
      <sz val="12"/>
      <name val="Arial"/>
      <family val="2"/>
      <charset val="238"/>
    </font>
    <font>
      <sz val="9"/>
      <name val="Arial CE"/>
      <charset val="238"/>
    </font>
    <font>
      <b/>
      <sz val="12"/>
      <name val="Arial"/>
      <family val="2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i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Arial CE"/>
      <charset val="238"/>
    </font>
    <font>
      <sz val="11"/>
      <name val="Arial CE"/>
      <charset val="238"/>
    </font>
    <font>
      <sz val="8"/>
      <name val="Arial CE"/>
      <charset val="238"/>
    </font>
    <font>
      <sz val="10"/>
      <name val="Times New Roman"/>
      <family val="1"/>
      <charset val="238"/>
    </font>
    <font>
      <b/>
      <i/>
      <sz val="12"/>
      <name val="Arial CE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4"/>
      <name val="Arial CE"/>
      <charset val="238"/>
    </font>
    <font>
      <b/>
      <sz val="10"/>
      <name val="Arial"/>
      <family val="2"/>
      <charset val="238"/>
    </font>
    <font>
      <sz val="12"/>
      <name val="Arial CE"/>
      <charset val="238"/>
    </font>
    <font>
      <i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righ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4" fontId="3" fillId="2" borderId="0" xfId="0" applyNumberFormat="1" applyFont="1" applyFill="1" applyAlignment="1">
      <alignment horizontal="center" wrapText="1"/>
    </xf>
    <xf numFmtId="164" fontId="3" fillId="2" borderId="1" xfId="0" applyNumberFormat="1" applyFont="1" applyFill="1" applyBorder="1" applyAlignment="1">
      <alignment wrapText="1"/>
    </xf>
    <xf numFmtId="4" fontId="9" fillId="0" borderId="2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Fill="1" applyAlignment="1">
      <alignment horizontal="center" wrapText="1"/>
    </xf>
    <xf numFmtId="166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3" fontId="0" fillId="0" borderId="0" xfId="0" applyNumberFormat="1" applyFill="1" applyBorder="1" applyAlignment="1">
      <alignment horizontal="right" wrapText="1"/>
    </xf>
    <xf numFmtId="165" fontId="0" fillId="0" borderId="0" xfId="0" applyNumberFormat="1" applyFill="1" applyBorder="1" applyAlignment="1">
      <alignment horizontal="right" wrapText="1"/>
    </xf>
    <xf numFmtId="4" fontId="0" fillId="0" borderId="0" xfId="0" applyNumberFormat="1" applyFill="1" applyBorder="1" applyAlignment="1">
      <alignment horizontal="right" wrapText="1"/>
    </xf>
    <xf numFmtId="3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3" fontId="0" fillId="0" borderId="0" xfId="0" applyNumberFormat="1" applyBorder="1" applyAlignment="1">
      <alignment horizontal="right" wrapText="1"/>
    </xf>
    <xf numFmtId="165" fontId="0" fillId="0" borderId="0" xfId="0" applyNumberFormat="1" applyBorder="1" applyAlignment="1">
      <alignment horizontal="right" wrapText="1"/>
    </xf>
    <xf numFmtId="4" fontId="0" fillId="0" borderId="0" xfId="0" applyNumberFormat="1" applyBorder="1" applyAlignment="1">
      <alignment horizontal="right" wrapText="1"/>
    </xf>
    <xf numFmtId="3" fontId="0" fillId="0" borderId="0" xfId="0" applyNumberFormat="1" applyAlignment="1">
      <alignment wrapText="1"/>
    </xf>
    <xf numFmtId="166" fontId="3" fillId="0" borderId="0" xfId="0" applyNumberFormat="1" applyFont="1" applyAlignment="1">
      <alignment horizontal="left" wrapText="1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4" fontId="9" fillId="0" borderId="2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3" fontId="2" fillId="0" borderId="0" xfId="0" applyNumberFormat="1" applyFont="1" applyAlignment="1">
      <alignment horizontal="right" wrapText="1"/>
    </xf>
    <xf numFmtId="0" fontId="10" fillId="0" borderId="0" xfId="0" applyFont="1" applyBorder="1" applyAlignment="1">
      <alignment horizontal="left"/>
    </xf>
    <xf numFmtId="3" fontId="0" fillId="0" borderId="0" xfId="0" applyNumberFormat="1" applyBorder="1" applyAlignment="1">
      <alignment wrapText="1"/>
    </xf>
    <xf numFmtId="165" fontId="0" fillId="0" borderId="0" xfId="0" applyNumberFormat="1" applyBorder="1" applyAlignment="1">
      <alignment wrapText="1"/>
    </xf>
    <xf numFmtId="0" fontId="11" fillId="0" borderId="0" xfId="0" applyFont="1" applyAlignment="1">
      <alignment horizontal="left" wrapText="1"/>
    </xf>
    <xf numFmtId="0" fontId="10" fillId="0" borderId="0" xfId="0" applyFont="1" applyBorder="1"/>
    <xf numFmtId="3" fontId="0" fillId="0" borderId="0" xfId="0" applyNumberFormat="1" applyAlignment="1">
      <alignment horizontal="right" wrapText="1"/>
    </xf>
    <xf numFmtId="0" fontId="12" fillId="0" borderId="0" xfId="0" applyFont="1" applyBorder="1"/>
    <xf numFmtId="3" fontId="3" fillId="0" borderId="0" xfId="0" applyNumberFormat="1" applyFont="1" applyBorder="1" applyAlignment="1">
      <alignment wrapText="1"/>
    </xf>
    <xf numFmtId="165" fontId="3" fillId="0" borderId="0" xfId="0" applyNumberFormat="1" applyFont="1" applyBorder="1" applyAlignment="1">
      <alignment wrapText="1"/>
    </xf>
    <xf numFmtId="2" fontId="0" fillId="0" borderId="0" xfId="0" applyNumberFormat="1" applyAlignment="1">
      <alignment wrapText="1"/>
    </xf>
    <xf numFmtId="2" fontId="0" fillId="0" borderId="0" xfId="0" applyNumberFormat="1" applyBorder="1" applyAlignment="1">
      <alignment wrapText="1"/>
    </xf>
    <xf numFmtId="2" fontId="0" fillId="0" borderId="0" xfId="0" applyNumberFormat="1" applyBorder="1" applyAlignment="1">
      <alignment horizontal="right" wrapText="1"/>
    </xf>
    <xf numFmtId="2" fontId="0" fillId="0" borderId="0" xfId="0" applyNumberFormat="1" applyAlignment="1">
      <alignment horizontal="right" wrapText="1"/>
    </xf>
    <xf numFmtId="2" fontId="2" fillId="0" borderId="0" xfId="0" applyNumberFormat="1" applyFont="1" applyAlignment="1">
      <alignment horizontal="right"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/>
    <xf numFmtId="0" fontId="1" fillId="0" borderId="0" xfId="0" applyFont="1" applyAlignment="1">
      <alignment wrapText="1"/>
    </xf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4" fontId="3" fillId="2" borderId="1" xfId="0" applyNumberFormat="1" applyFont="1" applyFill="1" applyBorder="1" applyAlignment="1">
      <alignment wrapText="1"/>
    </xf>
    <xf numFmtId="0" fontId="8" fillId="0" borderId="2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wrapText="1"/>
    </xf>
    <xf numFmtId="2" fontId="6" fillId="0" borderId="2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2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right"/>
    </xf>
    <xf numFmtId="0" fontId="1" fillId="0" borderId="0" xfId="0" applyFont="1"/>
    <xf numFmtId="0" fontId="13" fillId="0" borderId="0" xfId="0" applyFont="1" applyFill="1" applyAlignment="1">
      <alignment horizontal="center"/>
    </xf>
    <xf numFmtId="0" fontId="13" fillId="0" borderId="3" xfId="0" applyFont="1" applyBorder="1" applyAlignment="1">
      <alignment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" fontId="15" fillId="0" borderId="1" xfId="0" applyNumberFormat="1" applyFont="1" applyBorder="1" applyAlignment="1">
      <alignment horizontal="center" wrapText="1"/>
    </xf>
    <xf numFmtId="1" fontId="15" fillId="0" borderId="6" xfId="0" applyNumberFormat="1" applyFont="1" applyBorder="1" applyAlignment="1">
      <alignment horizontal="center" wrapText="1"/>
    </xf>
    <xf numFmtId="1" fontId="15" fillId="0" borderId="0" xfId="0" applyNumberFormat="1" applyFont="1" applyAlignment="1">
      <alignment horizontal="center" wrapText="1"/>
    </xf>
    <xf numFmtId="0" fontId="13" fillId="0" borderId="7" xfId="0" applyFont="1" applyBorder="1"/>
    <xf numFmtId="0" fontId="16" fillId="0" borderId="7" xfId="0" applyFont="1" applyBorder="1"/>
    <xf numFmtId="3" fontId="1" fillId="0" borderId="7" xfId="0" applyNumberFormat="1" applyFont="1" applyBorder="1"/>
    <xf numFmtId="165" fontId="1" fillId="0" borderId="7" xfId="0" applyNumberFormat="1" applyFont="1" applyBorder="1"/>
    <xf numFmtId="3" fontId="2" fillId="0" borderId="0" xfId="0" applyNumberFormat="1" applyFont="1"/>
    <xf numFmtId="0" fontId="2" fillId="0" borderId="0" xfId="0" applyFont="1"/>
    <xf numFmtId="0" fontId="17" fillId="0" borderId="7" xfId="0" applyFont="1" applyBorder="1"/>
    <xf numFmtId="3" fontId="3" fillId="0" borderId="7" xfId="0" applyNumberFormat="1" applyFont="1" applyBorder="1"/>
    <xf numFmtId="165" fontId="3" fillId="0" borderId="7" xfId="0" applyNumberFormat="1" applyFont="1" applyBorder="1"/>
    <xf numFmtId="4" fontId="3" fillId="0" borderId="7" xfId="0" applyNumberFormat="1" applyFont="1" applyBorder="1"/>
    <xf numFmtId="3" fontId="0" fillId="0" borderId="0" xfId="0" applyNumberFormat="1"/>
    <xf numFmtId="0" fontId="13" fillId="0" borderId="8" xfId="0" applyFont="1" applyBorder="1"/>
    <xf numFmtId="0" fontId="16" fillId="0" borderId="8" xfId="0" applyFont="1" applyBorder="1"/>
    <xf numFmtId="3" fontId="18" fillId="0" borderId="8" xfId="0" applyNumberFormat="1" applyFont="1" applyBorder="1"/>
    <xf numFmtId="165" fontId="18" fillId="0" borderId="8" xfId="0" applyNumberFormat="1" applyFont="1" applyBorder="1"/>
    <xf numFmtId="4" fontId="18" fillId="0" borderId="8" xfId="0" applyNumberFormat="1" applyFont="1" applyBorder="1"/>
    <xf numFmtId="0" fontId="13" fillId="0" borderId="3" xfId="0" applyFont="1" applyBorder="1"/>
    <xf numFmtId="0" fontId="16" fillId="0" borderId="3" xfId="0" applyFont="1" applyBorder="1"/>
    <xf numFmtId="3" fontId="0" fillId="0" borderId="3" xfId="0" applyNumberFormat="1" applyBorder="1"/>
    <xf numFmtId="165" fontId="0" fillId="0" borderId="3" xfId="0" applyNumberFormat="1" applyBorder="1"/>
    <xf numFmtId="4" fontId="0" fillId="0" borderId="3" xfId="0" applyNumberFormat="1" applyBorder="1"/>
    <xf numFmtId="165" fontId="0" fillId="0" borderId="7" xfId="0" applyNumberFormat="1" applyBorder="1"/>
    <xf numFmtId="0" fontId="0" fillId="0" borderId="7" xfId="0" applyBorder="1"/>
    <xf numFmtId="0" fontId="0" fillId="0" borderId="8" xfId="0" applyBorder="1"/>
    <xf numFmtId="3" fontId="0" fillId="0" borderId="7" xfId="0" applyNumberFormat="1" applyBorder="1"/>
    <xf numFmtId="4" fontId="0" fillId="0" borderId="7" xfId="0" applyNumberFormat="1" applyBorder="1"/>
    <xf numFmtId="0" fontId="13" fillId="0" borderId="3" xfId="0" applyFont="1" applyBorder="1" applyAlignment="1">
      <alignment vertical="center" wrapText="1"/>
    </xf>
    <xf numFmtId="3" fontId="0" fillId="0" borderId="9" xfId="0" applyNumberFormat="1" applyBorder="1"/>
    <xf numFmtId="165" fontId="0" fillId="0" borderId="4" xfId="0" applyNumberFormat="1" applyBorder="1"/>
    <xf numFmtId="165" fontId="0" fillId="0" borderId="9" xfId="0" applyNumberFormat="1" applyBorder="1"/>
    <xf numFmtId="4" fontId="0" fillId="0" borderId="9" xfId="0" applyNumberFormat="1" applyBorder="1"/>
    <xf numFmtId="165" fontId="0" fillId="0" borderId="5" xfId="0" applyNumberFormat="1" applyBorder="1"/>
    <xf numFmtId="0" fontId="13" fillId="0" borderId="7" xfId="0" applyFont="1" applyBorder="1" applyAlignment="1">
      <alignment vertical="center" wrapText="1"/>
    </xf>
    <xf numFmtId="3" fontId="3" fillId="0" borderId="2" xfId="0" applyNumberFormat="1" applyFont="1" applyBorder="1"/>
    <xf numFmtId="165" fontId="3" fillId="0" borderId="0" xfId="0" applyNumberFormat="1" applyFont="1" applyBorder="1"/>
    <xf numFmtId="165" fontId="3" fillId="0" borderId="2" xfId="0" applyNumberFormat="1" applyFont="1" applyBorder="1"/>
    <xf numFmtId="4" fontId="3" fillId="0" borderId="2" xfId="0" applyNumberFormat="1" applyFont="1" applyBorder="1"/>
    <xf numFmtId="165" fontId="3" fillId="0" borderId="10" xfId="0" applyNumberFormat="1" applyFont="1" applyBorder="1"/>
    <xf numFmtId="0" fontId="13" fillId="0" borderId="8" xfId="0" applyFont="1" applyBorder="1" applyAlignment="1">
      <alignment vertical="center" wrapText="1"/>
    </xf>
    <xf numFmtId="3" fontId="18" fillId="0" borderId="11" xfId="0" applyNumberFormat="1" applyFont="1" applyBorder="1"/>
    <xf numFmtId="165" fontId="18" fillId="0" borderId="12" xfId="0" applyNumberFormat="1" applyFont="1" applyBorder="1" applyAlignment="1">
      <alignment horizontal="right"/>
    </xf>
    <xf numFmtId="165" fontId="18" fillId="0" borderId="11" xfId="0" applyNumberFormat="1" applyFont="1" applyBorder="1"/>
    <xf numFmtId="4" fontId="18" fillId="0" borderId="11" xfId="0" applyNumberFormat="1" applyFont="1" applyBorder="1"/>
    <xf numFmtId="165" fontId="18" fillId="0" borderId="13" xfId="0" applyNumberFormat="1" applyFont="1" applyBorder="1"/>
    <xf numFmtId="165" fontId="0" fillId="0" borderId="7" xfId="0" applyNumberForma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5" fontId="18" fillId="0" borderId="8" xfId="0" applyNumberFormat="1" applyFont="1" applyBorder="1" applyAlignment="1">
      <alignment horizontal="right"/>
    </xf>
    <xf numFmtId="4" fontId="18" fillId="0" borderId="7" xfId="0" applyNumberFormat="1" applyFont="1" applyBorder="1"/>
    <xf numFmtId="165" fontId="0" fillId="0" borderId="2" xfId="0" applyNumberFormat="1" applyBorder="1"/>
    <xf numFmtId="165" fontId="0" fillId="0" borderId="10" xfId="0" applyNumberFormat="1" applyBorder="1"/>
    <xf numFmtId="165" fontId="18" fillId="0" borderId="12" xfId="0" applyNumberFormat="1" applyFont="1" applyBorder="1"/>
    <xf numFmtId="4" fontId="1" fillId="0" borderId="0" xfId="0" applyNumberFormat="1" applyFont="1"/>
    <xf numFmtId="4" fontId="0" fillId="0" borderId="0" xfId="0" applyNumberFormat="1"/>
    <xf numFmtId="0" fontId="3" fillId="0" borderId="0" xfId="0" applyFont="1"/>
    <xf numFmtId="3" fontId="1" fillId="0" borderId="0" xfId="0" applyNumberFormat="1" applyFont="1"/>
    <xf numFmtId="0" fontId="18" fillId="0" borderId="0" xfId="0" applyFont="1"/>
    <xf numFmtId="0" fontId="19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20" fillId="0" borderId="0" xfId="0" applyFont="1" applyBorder="1" applyAlignment="1">
      <alignment vertical="top" wrapText="1"/>
    </xf>
    <xf numFmtId="0" fontId="0" fillId="0" borderId="0" xfId="0" applyBorder="1"/>
    <xf numFmtId="3" fontId="0" fillId="0" borderId="0" xfId="0" applyNumberFormat="1" applyBorder="1"/>
    <xf numFmtId="0" fontId="1" fillId="0" borderId="0" xfId="0" applyFont="1" applyBorder="1"/>
    <xf numFmtId="0" fontId="21" fillId="0" borderId="0" xfId="0" applyFont="1" applyAlignment="1">
      <alignment horizontal="left" wrapText="1"/>
    </xf>
    <xf numFmtId="0" fontId="21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14" xfId="0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11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1" fontId="15" fillId="0" borderId="14" xfId="0" applyNumberFormat="1" applyFont="1" applyBorder="1" applyAlignment="1">
      <alignment horizontal="center" wrapText="1"/>
    </xf>
    <xf numFmtId="1" fontId="15" fillId="0" borderId="6" xfId="0" applyNumberFormat="1" applyFont="1" applyBorder="1" applyAlignment="1">
      <alignment horizontal="center" wrapText="1"/>
    </xf>
    <xf numFmtId="1" fontId="15" fillId="0" borderId="3" xfId="0" applyNumberFormat="1" applyFont="1" applyBorder="1" applyAlignment="1">
      <alignment horizontal="center" wrapText="1"/>
    </xf>
    <xf numFmtId="1" fontId="15" fillId="0" borderId="9" xfId="0" applyNumberFormat="1" applyFont="1" applyBorder="1" applyAlignment="1">
      <alignment horizontal="center" wrapText="1"/>
    </xf>
    <xf numFmtId="1" fontId="15" fillId="0" borderId="5" xfId="0" applyNumberFormat="1" applyFont="1" applyBorder="1" applyAlignment="1">
      <alignment horizontal="center" wrapText="1"/>
    </xf>
    <xf numFmtId="1" fontId="15" fillId="0" borderId="14" xfId="0" applyNumberFormat="1" applyFont="1" applyBorder="1" applyAlignment="1">
      <alignment horizontal="center" wrapText="1"/>
    </xf>
    <xf numFmtId="1" fontId="15" fillId="0" borderId="0" xfId="0" applyNumberFormat="1" applyFont="1" applyBorder="1" applyAlignment="1">
      <alignment horizontal="center" wrapText="1"/>
    </xf>
    <xf numFmtId="0" fontId="10" fillId="0" borderId="3" xfId="0" applyFont="1" applyBorder="1"/>
    <xf numFmtId="0" fontId="16" fillId="0" borderId="9" xfId="0" applyFont="1" applyBorder="1"/>
    <xf numFmtId="165" fontId="1" fillId="0" borderId="4" xfId="0" applyNumberFormat="1" applyFont="1" applyBorder="1"/>
    <xf numFmtId="4" fontId="0" fillId="0" borderId="5" xfId="0" applyNumberFormat="1" applyBorder="1"/>
    <xf numFmtId="4" fontId="0" fillId="0" borderId="4" xfId="0" applyNumberFormat="1" applyBorder="1"/>
    <xf numFmtId="165" fontId="1" fillId="0" borderId="3" xfId="0" applyNumberFormat="1" applyFont="1" applyBorder="1"/>
    <xf numFmtId="0" fontId="3" fillId="0" borderId="7" xfId="0" applyFont="1" applyBorder="1"/>
    <xf numFmtId="0" fontId="17" fillId="0" borderId="2" xfId="0" applyFont="1" applyBorder="1"/>
    <xf numFmtId="4" fontId="3" fillId="0" borderId="10" xfId="0" applyNumberFormat="1" applyFont="1" applyBorder="1"/>
    <xf numFmtId="4" fontId="3" fillId="0" borderId="0" xfId="0" applyNumberFormat="1" applyFont="1" applyBorder="1"/>
    <xf numFmtId="3" fontId="3" fillId="0" borderId="0" xfId="0" applyNumberFormat="1" applyFont="1" applyBorder="1"/>
    <xf numFmtId="3" fontId="3" fillId="0" borderId="0" xfId="0" applyNumberFormat="1" applyFont="1"/>
    <xf numFmtId="0" fontId="18" fillId="0" borderId="8" xfId="0" applyFont="1" applyBorder="1"/>
    <xf numFmtId="0" fontId="16" fillId="0" borderId="11" xfId="0" applyFont="1" applyBorder="1"/>
    <xf numFmtId="3" fontId="18" fillId="0" borderId="2" xfId="0" applyNumberFormat="1" applyFont="1" applyBorder="1"/>
    <xf numFmtId="3" fontId="18" fillId="0" borderId="0" xfId="0" applyNumberFormat="1" applyFont="1" applyBorder="1"/>
    <xf numFmtId="3" fontId="18" fillId="0" borderId="0" xfId="0" applyNumberFormat="1" applyFont="1"/>
    <xf numFmtId="0" fontId="10" fillId="0" borderId="7" xfId="0" applyFont="1" applyBorder="1"/>
    <xf numFmtId="0" fontId="16" fillId="0" borderId="2" xfId="0" applyFont="1" applyBorder="1"/>
    <xf numFmtId="4" fontId="0" fillId="0" borderId="0" xfId="0" applyNumberFormat="1" applyBorder="1"/>
    <xf numFmtId="0" fontId="18" fillId="0" borderId="7" xfId="0" applyFont="1" applyBorder="1"/>
    <xf numFmtId="165" fontId="18" fillId="0" borderId="0" xfId="0" applyNumberFormat="1" applyFont="1" applyBorder="1"/>
    <xf numFmtId="165" fontId="18" fillId="0" borderId="7" xfId="0" applyNumberFormat="1" applyFont="1" applyBorder="1"/>
    <xf numFmtId="165" fontId="1" fillId="0" borderId="0" xfId="0" applyNumberFormat="1" applyFont="1" applyBorder="1"/>
    <xf numFmtId="4" fontId="0" fillId="0" borderId="10" xfId="0" applyNumberFormat="1" applyBorder="1"/>
    <xf numFmtId="165" fontId="18" fillId="0" borderId="10" xfId="0" applyNumberFormat="1" applyFont="1" applyBorder="1"/>
    <xf numFmtId="0" fontId="13" fillId="0" borderId="7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7" xfId="0" applyFont="1" applyBorder="1" applyAlignment="1">
      <alignment vertical="top" wrapText="1"/>
    </xf>
    <xf numFmtId="4" fontId="18" fillId="0" borderId="0" xfId="0" applyNumberFormat="1" applyFont="1" applyBorder="1"/>
    <xf numFmtId="4" fontId="18" fillId="0" borderId="13" xfId="0" applyNumberFormat="1" applyFont="1" applyBorder="1"/>
    <xf numFmtId="4" fontId="18" fillId="0" borderId="12" xfId="0" applyNumberFormat="1" applyFont="1" applyBorder="1"/>
    <xf numFmtId="0" fontId="10" fillId="0" borderId="7" xfId="0" applyFont="1" applyFill="1" applyBorder="1"/>
    <xf numFmtId="0" fontId="23" fillId="0" borderId="3" xfId="0" applyFont="1" applyBorder="1"/>
    <xf numFmtId="0" fontId="24" fillId="0" borderId="3" xfId="0" applyFont="1" applyBorder="1"/>
    <xf numFmtId="165" fontId="23" fillId="0" borderId="7" xfId="0" applyNumberFormat="1" applyFont="1" applyBorder="1"/>
    <xf numFmtId="4" fontId="23" fillId="0" borderId="7" xfId="0" applyNumberFormat="1" applyFont="1" applyBorder="1"/>
    <xf numFmtId="4" fontId="23" fillId="0" borderId="4" xfId="0" applyNumberFormat="1" applyFont="1" applyBorder="1"/>
    <xf numFmtId="0" fontId="25" fillId="0" borderId="7" xfId="0" applyFont="1" applyBorder="1"/>
    <xf numFmtId="0" fontId="26" fillId="0" borderId="7" xfId="0" applyFont="1" applyBorder="1"/>
    <xf numFmtId="165" fontId="25" fillId="0" borderId="7" xfId="0" applyNumberFormat="1" applyFont="1" applyBorder="1"/>
    <xf numFmtId="4" fontId="25" fillId="0" borderId="7" xfId="0" applyNumberFormat="1" applyFont="1" applyBorder="1"/>
    <xf numFmtId="4" fontId="25" fillId="0" borderId="0" xfId="0" applyNumberFormat="1" applyFont="1" applyBorder="1"/>
    <xf numFmtId="0" fontId="24" fillId="0" borderId="8" xfId="0" applyFont="1" applyBorder="1"/>
    <xf numFmtId="165" fontId="24" fillId="0" borderId="8" xfId="0" applyNumberFormat="1" applyFont="1" applyBorder="1"/>
    <xf numFmtId="165" fontId="24" fillId="0" borderId="12" xfId="0" applyNumberFormat="1" applyFont="1" applyBorder="1"/>
    <xf numFmtId="165" fontId="24" fillId="0" borderId="8" xfId="0" applyNumberFormat="1" applyFont="1" applyBorder="1" applyAlignment="1">
      <alignment horizontal="right"/>
    </xf>
    <xf numFmtId="0" fontId="16" fillId="0" borderId="0" xfId="0" applyFont="1" applyBorder="1"/>
    <xf numFmtId="165" fontId="2" fillId="0" borderId="0" xfId="0" applyNumberFormat="1" applyFont="1"/>
    <xf numFmtId="0" fontId="13" fillId="0" borderId="0" xfId="0" applyFont="1" applyAlignment="1">
      <alignment horizontal="right"/>
    </xf>
    <xf numFmtId="0" fontId="14" fillId="0" borderId="0" xfId="0" applyFont="1" applyFill="1" applyAlignment="1">
      <alignment horizontal="center"/>
    </xf>
    <xf numFmtId="0" fontId="3" fillId="0" borderId="1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0" applyFont="1" applyBorder="1" applyAlignment="1">
      <alignment horizontal="center"/>
    </xf>
    <xf numFmtId="165" fontId="27" fillId="0" borderId="2" xfId="0" applyNumberFormat="1" applyFont="1" applyBorder="1"/>
    <xf numFmtId="165" fontId="27" fillId="0" borderId="3" xfId="0" applyNumberFormat="1" applyFont="1" applyBorder="1"/>
    <xf numFmtId="165" fontId="27" fillId="0" borderId="0" xfId="0" applyNumberFormat="1" applyFont="1" applyBorder="1"/>
    <xf numFmtId="166" fontId="3" fillId="0" borderId="0" xfId="0" applyNumberFormat="1" applyFont="1"/>
    <xf numFmtId="166" fontId="3" fillId="0" borderId="7" xfId="0" applyNumberFormat="1" applyFont="1" applyBorder="1"/>
    <xf numFmtId="165" fontId="28" fillId="0" borderId="11" xfId="0" applyNumberFormat="1" applyFont="1" applyBorder="1"/>
    <xf numFmtId="165" fontId="28" fillId="0" borderId="8" xfId="0" applyNumberFormat="1" applyFont="1" applyBorder="1"/>
    <xf numFmtId="165" fontId="28" fillId="0" borderId="12" xfId="0" applyNumberFormat="1" applyFont="1" applyBorder="1"/>
    <xf numFmtId="165" fontId="28" fillId="0" borderId="8" xfId="0" applyNumberFormat="1" applyFont="1" applyBorder="1" applyAlignment="1">
      <alignment horizontal="right"/>
    </xf>
    <xf numFmtId="0" fontId="29" fillId="0" borderId="0" xfId="0" applyFont="1" applyFill="1" applyAlignment="1">
      <alignment horizontal="center" wrapText="1"/>
    </xf>
    <xf numFmtId="0" fontId="1" fillId="0" borderId="1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4" fontId="27" fillId="0" borderId="2" xfId="0" applyNumberFormat="1" applyFont="1" applyBorder="1"/>
    <xf numFmtId="4" fontId="27" fillId="0" borderId="9" xfId="0" applyNumberFormat="1" applyFont="1" applyBorder="1"/>
    <xf numFmtId="4" fontId="27" fillId="0" borderId="3" xfId="0" applyNumberFormat="1" applyFont="1" applyBorder="1"/>
    <xf numFmtId="4" fontId="27" fillId="0" borderId="4" xfId="0" applyNumberFormat="1" applyFont="1" applyBorder="1"/>
    <xf numFmtId="4" fontId="27" fillId="0" borderId="7" xfId="0" applyNumberFormat="1" applyFont="1" applyBorder="1" applyAlignment="1">
      <alignment horizontal="right"/>
    </xf>
    <xf numFmtId="4" fontId="27" fillId="0" borderId="10" xfId="0" applyNumberFormat="1" applyFont="1" applyBorder="1" applyAlignment="1">
      <alignment horizontal="right"/>
    </xf>
    <xf numFmtId="4" fontId="30" fillId="0" borderId="2" xfId="0" applyNumberFormat="1" applyFont="1" applyBorder="1"/>
    <xf numFmtId="4" fontId="30" fillId="0" borderId="7" xfId="0" applyNumberFormat="1" applyFont="1" applyBorder="1"/>
    <xf numFmtId="4" fontId="30" fillId="0" borderId="0" xfId="0" applyNumberFormat="1" applyFont="1" applyBorder="1"/>
    <xf numFmtId="4" fontId="30" fillId="0" borderId="7" xfId="0" applyNumberFormat="1" applyFont="1" applyBorder="1" applyAlignment="1">
      <alignment horizontal="right"/>
    </xf>
    <xf numFmtId="4" fontId="30" fillId="0" borderId="10" xfId="0" applyNumberFormat="1" applyFont="1" applyBorder="1" applyAlignment="1">
      <alignment horizontal="right"/>
    </xf>
    <xf numFmtId="4" fontId="28" fillId="0" borderId="11" xfId="0" applyNumberFormat="1" applyFont="1" applyBorder="1"/>
    <xf numFmtId="4" fontId="28" fillId="0" borderId="8" xfId="0" applyNumberFormat="1" applyFont="1" applyBorder="1"/>
    <xf numFmtId="4" fontId="28" fillId="0" borderId="12" xfId="0" applyNumberFormat="1" applyFont="1" applyBorder="1"/>
    <xf numFmtId="4" fontId="28" fillId="0" borderId="8" xfId="0" applyNumberFormat="1" applyFont="1" applyBorder="1" applyAlignment="1">
      <alignment horizontal="right"/>
    </xf>
    <xf numFmtId="4" fontId="27" fillId="0" borderId="13" xfId="0" applyNumberFormat="1" applyFont="1" applyBorder="1" applyAlignment="1">
      <alignment horizontal="right"/>
    </xf>
    <xf numFmtId="0" fontId="1" fillId="0" borderId="7" xfId="0" applyFont="1" applyBorder="1"/>
    <xf numFmtId="0" fontId="31" fillId="0" borderId="7" xfId="0" applyFont="1" applyBorder="1" applyAlignment="1">
      <alignment vertical="top" wrapText="1"/>
    </xf>
    <xf numFmtId="0" fontId="32" fillId="0" borderId="8" xfId="0" applyFont="1" applyBorder="1" applyAlignment="1">
      <alignment vertical="top" wrapText="1"/>
    </xf>
    <xf numFmtId="0" fontId="32" fillId="0" borderId="7" xfId="0" applyFont="1" applyBorder="1" applyAlignment="1">
      <alignment vertical="top" wrapText="1"/>
    </xf>
    <xf numFmtId="0" fontId="23" fillId="0" borderId="7" xfId="0" applyFont="1" applyBorder="1"/>
    <xf numFmtId="0" fontId="24" fillId="0" borderId="7" xfId="0" applyFont="1" applyBorder="1"/>
    <xf numFmtId="0" fontId="3" fillId="0" borderId="15" xfId="0" applyFont="1" applyBorder="1" applyAlignment="1">
      <alignment vertical="top" wrapText="1"/>
    </xf>
    <xf numFmtId="0" fontId="16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4" fontId="1" fillId="0" borderId="4" xfId="0" applyNumberFormat="1" applyFont="1" applyBorder="1"/>
    <xf numFmtId="4" fontId="27" fillId="0" borderId="4" xfId="0" applyNumberFormat="1" applyFont="1" applyBorder="1" applyAlignment="1">
      <alignment horizontal="right"/>
    </xf>
    <xf numFmtId="4" fontId="27" fillId="0" borderId="3" xfId="0" applyNumberFormat="1" applyFont="1" applyBorder="1" applyAlignment="1">
      <alignment horizontal="right"/>
    </xf>
    <xf numFmtId="4" fontId="30" fillId="0" borderId="0" xfId="0" applyNumberFormat="1" applyFont="1" applyBorder="1" applyAlignment="1">
      <alignment horizontal="right"/>
    </xf>
    <xf numFmtId="4" fontId="28" fillId="0" borderId="12" xfId="0" applyNumberFormat="1" applyFont="1" applyBorder="1" applyAlignment="1">
      <alignment horizontal="right"/>
    </xf>
    <xf numFmtId="4" fontId="27" fillId="0" borderId="0" xfId="0" applyNumberFormat="1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3" fontId="1" fillId="0" borderId="0" xfId="0" applyNumberFormat="1" applyFont="1" applyBorder="1"/>
    <xf numFmtId="3" fontId="1" fillId="0" borderId="2" xfId="0" applyNumberFormat="1" applyFont="1" applyBorder="1"/>
    <xf numFmtId="4" fontId="1" fillId="0" borderId="3" xfId="0" applyNumberFormat="1" applyFont="1" applyBorder="1"/>
    <xf numFmtId="165" fontId="1" fillId="0" borderId="10" xfId="0" applyNumberFormat="1" applyFont="1" applyBorder="1"/>
    <xf numFmtId="3" fontId="18" fillId="0" borderId="12" xfId="0" applyNumberFormat="1" applyFont="1" applyBorder="1"/>
    <xf numFmtId="3" fontId="1" fillId="0" borderId="3" xfId="0" applyNumberFormat="1" applyFont="1" applyBorder="1"/>
    <xf numFmtId="3" fontId="1" fillId="0" borderId="4" xfId="0" applyNumberFormat="1" applyFont="1" applyBorder="1"/>
    <xf numFmtId="3" fontId="1" fillId="0" borderId="9" xfId="0" applyNumberFormat="1" applyFont="1" applyBorder="1"/>
    <xf numFmtId="4" fontId="1" fillId="0" borderId="0" xfId="0" applyNumberFormat="1" applyFont="1" applyBorder="1"/>
    <xf numFmtId="4" fontId="1" fillId="0" borderId="7" xfId="0" applyNumberFormat="1" applyFont="1" applyBorder="1"/>
    <xf numFmtId="165" fontId="1" fillId="0" borderId="5" xfId="0" applyNumberFormat="1" applyFont="1" applyBorder="1"/>
    <xf numFmtId="165" fontId="1" fillId="0" borderId="9" xfId="0" applyNumberFormat="1" applyFont="1" applyBorder="1"/>
    <xf numFmtId="165" fontId="1" fillId="0" borderId="2" xfId="0" applyNumberFormat="1" applyFont="1" applyBorder="1"/>
    <xf numFmtId="0" fontId="3" fillId="0" borderId="0" xfId="0" applyFont="1" applyBorder="1"/>
    <xf numFmtId="0" fontId="16" fillId="0" borderId="7" xfId="0" applyFont="1" applyFill="1" applyBorder="1"/>
    <xf numFmtId="3" fontId="1" fillId="0" borderId="0" xfId="0" applyNumberFormat="1" applyFont="1" applyFill="1" applyBorder="1"/>
    <xf numFmtId="3" fontId="1" fillId="0" borderId="7" xfId="0" applyNumberFormat="1" applyFont="1" applyFill="1" applyBorder="1"/>
    <xf numFmtId="0" fontId="1" fillId="0" borderId="0" xfId="0" applyFont="1" applyFill="1" applyBorder="1"/>
    <xf numFmtId="165" fontId="1" fillId="0" borderId="2" xfId="0" applyNumberFormat="1" applyFont="1" applyFill="1" applyBorder="1"/>
    <xf numFmtId="165" fontId="1" fillId="0" borderId="7" xfId="0" applyNumberFormat="1" applyFont="1" applyFill="1" applyBorder="1"/>
    <xf numFmtId="4" fontId="1" fillId="0" borderId="0" xfId="0" applyNumberFormat="1" applyFont="1" applyFill="1" applyBorder="1"/>
    <xf numFmtId="4" fontId="1" fillId="0" borderId="7" xfId="0" applyNumberFormat="1" applyFont="1" applyFill="1" applyBorder="1"/>
    <xf numFmtId="165" fontId="1" fillId="0" borderId="10" xfId="0" applyNumberFormat="1" applyFont="1" applyFill="1" applyBorder="1"/>
    <xf numFmtId="0" fontId="1" fillId="0" borderId="0" xfId="0" applyFont="1" applyFill="1"/>
    <xf numFmtId="165" fontId="3" fillId="0" borderId="7" xfId="0" applyNumberFormat="1" applyFont="1" applyFill="1" applyBorder="1"/>
    <xf numFmtId="0" fontId="18" fillId="0" borderId="12" xfId="0" applyFont="1" applyBorder="1"/>
    <xf numFmtId="166" fontId="18" fillId="0" borderId="11" xfId="0" applyNumberFormat="1" applyFont="1" applyBorder="1"/>
    <xf numFmtId="166" fontId="18" fillId="0" borderId="8" xfId="0" applyNumberFormat="1" applyFont="1" applyBorder="1"/>
    <xf numFmtId="166" fontId="18" fillId="0" borderId="0" xfId="0" applyNumberFormat="1" applyFont="1" applyBorder="1"/>
    <xf numFmtId="166" fontId="18" fillId="0" borderId="7" xfId="0" applyNumberFormat="1" applyFont="1" applyBorder="1"/>
    <xf numFmtId="166" fontId="18" fillId="0" borderId="12" xfId="0" applyNumberFormat="1" applyFont="1" applyBorder="1"/>
    <xf numFmtId="166" fontId="1" fillId="0" borderId="2" xfId="0" applyNumberFormat="1" applyFont="1" applyBorder="1"/>
    <xf numFmtId="3" fontId="23" fillId="0" borderId="4" xfId="0" applyNumberFormat="1" applyFont="1" applyBorder="1"/>
    <xf numFmtId="3" fontId="23" fillId="0" borderId="3" xfId="0" applyNumberFormat="1" applyFont="1" applyBorder="1"/>
    <xf numFmtId="165" fontId="23" fillId="0" borderId="9" xfId="0" applyNumberFormat="1" applyFont="1" applyBorder="1"/>
    <xf numFmtId="165" fontId="23" fillId="0" borderId="3" xfId="0" applyNumberFormat="1" applyFont="1" applyBorder="1"/>
    <xf numFmtId="4" fontId="23" fillId="0" borderId="3" xfId="0" applyNumberFormat="1" applyFont="1" applyBorder="1"/>
    <xf numFmtId="165" fontId="23" fillId="0" borderId="10" xfId="0" applyNumberFormat="1" applyFont="1" applyBorder="1"/>
    <xf numFmtId="3" fontId="25" fillId="0" borderId="0" xfId="0" applyNumberFormat="1" applyFont="1" applyBorder="1"/>
    <xf numFmtId="3" fontId="25" fillId="0" borderId="7" xfId="0" applyNumberFormat="1" applyFont="1" applyBorder="1"/>
    <xf numFmtId="165" fontId="25" fillId="0" borderId="2" xfId="0" applyNumberFormat="1" applyFont="1" applyBorder="1"/>
    <xf numFmtId="165" fontId="25" fillId="0" borderId="10" xfId="0" applyNumberFormat="1" applyFont="1" applyBorder="1"/>
    <xf numFmtId="3" fontId="24" fillId="0" borderId="12" xfId="0" applyNumberFormat="1" applyFont="1" applyBorder="1"/>
    <xf numFmtId="3" fontId="24" fillId="0" borderId="8" xfId="0" applyNumberFormat="1" applyFont="1" applyBorder="1"/>
    <xf numFmtId="165" fontId="24" fillId="0" borderId="11" xfId="0" applyNumberFormat="1" applyFont="1" applyBorder="1"/>
    <xf numFmtId="4" fontId="24" fillId="0" borderId="12" xfId="0" applyNumberFormat="1" applyFont="1" applyBorder="1"/>
    <xf numFmtId="4" fontId="24" fillId="0" borderId="8" xfId="0" applyNumberFormat="1" applyFont="1" applyBorder="1"/>
    <xf numFmtId="165" fontId="24" fillId="0" borderId="13" xfId="0" applyNumberFormat="1" applyFont="1" applyBorder="1" applyAlignment="1">
      <alignment horizontal="right"/>
    </xf>
    <xf numFmtId="165" fontId="1" fillId="0" borderId="0" xfId="0" applyNumberFormat="1" applyFont="1"/>
    <xf numFmtId="166" fontId="3" fillId="0" borderId="2" xfId="0" applyNumberFormat="1" applyFont="1" applyBorder="1"/>
    <xf numFmtId="165" fontId="0" fillId="0" borderId="0" xfId="0" applyNumberFormat="1" applyBorder="1"/>
    <xf numFmtId="165" fontId="0" fillId="0" borderId="4" xfId="0" applyNumberFormat="1" applyFill="1" applyBorder="1"/>
    <xf numFmtId="165" fontId="3" fillId="0" borderId="0" xfId="0" applyNumberFormat="1" applyFont="1" applyFill="1" applyBorder="1"/>
    <xf numFmtId="165" fontId="23" fillId="0" borderId="4" xfId="0" applyNumberFormat="1" applyFont="1" applyBorder="1"/>
    <xf numFmtId="165" fontId="25" fillId="0" borderId="0" xfId="0" applyNumberFormat="1" applyFont="1" applyBorder="1"/>
    <xf numFmtId="1" fontId="15" fillId="0" borderId="15" xfId="0" applyNumberFormat="1" applyFont="1" applyBorder="1" applyAlignment="1">
      <alignment horizontal="center" wrapText="1"/>
    </xf>
    <xf numFmtId="165" fontId="23" fillId="0" borderId="0" xfId="0" applyNumberFormat="1" applyFont="1" applyBorder="1"/>
    <xf numFmtId="165" fontId="24" fillId="0" borderId="12" xfId="0" applyNumberFormat="1" applyFont="1" applyBorder="1" applyAlignment="1">
      <alignment horizontal="right"/>
    </xf>
    <xf numFmtId="0" fontId="13" fillId="0" borderId="0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165" fontId="3" fillId="0" borderId="0" xfId="0" applyNumberFormat="1" applyFont="1"/>
    <xf numFmtId="165" fontId="1" fillId="0" borderId="0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&#261;czniki%20_tabe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1"/>
      <sheetName val="tab. 1 do druku"/>
      <sheetName val="tab 2"/>
      <sheetName val="tab 4 "/>
      <sheetName val="tab 5"/>
      <sheetName val="tab 6"/>
      <sheetName val="tab 7"/>
      <sheetName val="tab 8"/>
      <sheetName val="tab 9"/>
      <sheetName val="tab 10"/>
      <sheetName val="tab 11"/>
      <sheetName val="tab 12"/>
      <sheetName val="tab 13"/>
      <sheetName val="tab 14"/>
      <sheetName val="tab 15"/>
    </sheetNames>
    <sheetDataSet>
      <sheetData sheetId="0"/>
      <sheetData sheetId="1"/>
      <sheetData sheetId="2"/>
      <sheetData sheetId="3"/>
      <sheetData sheetId="4">
        <row r="7">
          <cell r="G7">
            <v>47.610015174506827</v>
          </cell>
          <cell r="I7">
            <v>7013.8710893328307</v>
          </cell>
          <cell r="J7">
            <v>14826.932270916333</v>
          </cell>
        </row>
        <row r="8">
          <cell r="G8">
            <v>43.852106620808257</v>
          </cell>
          <cell r="I8">
            <v>6054.545454545454</v>
          </cell>
          <cell r="J8">
            <v>13319.999999999998</v>
          </cell>
        </row>
        <row r="9">
          <cell r="G9">
            <v>-3.7579085536985701</v>
          </cell>
          <cell r="I9">
            <v>-959.32563478737666</v>
          </cell>
          <cell r="J9">
            <v>-1506.9322709163353</v>
          </cell>
        </row>
        <row r="10">
          <cell r="G10">
            <v>35.71758191047531</v>
          </cell>
          <cell r="I10">
            <v>6570.5909943714832</v>
          </cell>
          <cell r="J10">
            <v>18098.837209302328</v>
          </cell>
        </row>
        <row r="11">
          <cell r="G11">
            <v>35.501858736059482</v>
          </cell>
          <cell r="I11">
            <v>5329.2073832790456</v>
          </cell>
          <cell r="J11">
            <v>12848.691099476442</v>
          </cell>
        </row>
        <row r="12">
          <cell r="G12">
            <v>-0.21572317441582811</v>
          </cell>
          <cell r="I12">
            <v>-1241.3836110924376</v>
          </cell>
          <cell r="J12">
            <v>-5250.146109825886</v>
          </cell>
        </row>
        <row r="13">
          <cell r="G13">
            <v>48.96907216494845</v>
          </cell>
          <cell r="I13">
            <v>8038.8434946574471</v>
          </cell>
          <cell r="J13">
            <v>16828.684210526317</v>
          </cell>
        </row>
        <row r="14">
          <cell r="G14">
            <v>53.003161222339301</v>
          </cell>
          <cell r="I14">
            <v>7980.7866868381243</v>
          </cell>
          <cell r="J14">
            <v>10487.673956262426</v>
          </cell>
        </row>
        <row r="15">
          <cell r="G15">
            <v>4.034089057390851</v>
          </cell>
          <cell r="I15">
            <v>-58.056807819322785</v>
          </cell>
          <cell r="J15">
            <v>-6341.0102542638906</v>
          </cell>
        </row>
        <row r="16">
          <cell r="G16">
            <v>48.656599333202585</v>
          </cell>
          <cell r="I16">
            <v>6770.9025415249143</v>
          </cell>
          <cell r="J16">
            <v>13637.323659814589</v>
          </cell>
        </row>
        <row r="17">
          <cell r="G17">
            <v>50.582524271844662</v>
          </cell>
          <cell r="I17">
            <v>7141.4390406395732</v>
          </cell>
          <cell r="J17">
            <v>10287.236084452974</v>
          </cell>
        </row>
        <row r="18">
          <cell r="G18">
            <v>1.9259249386420763</v>
          </cell>
          <cell r="I18">
            <v>370.53649911465891</v>
          </cell>
          <cell r="J18">
            <v>-3350.0875753616147</v>
          </cell>
        </row>
        <row r="19">
          <cell r="G19">
            <v>56.252562525625258</v>
          </cell>
          <cell r="I19">
            <v>6929.2527821939584</v>
          </cell>
          <cell r="J19">
            <v>12706.997084548106</v>
          </cell>
        </row>
        <row r="20">
          <cell r="G20">
            <v>60.248962655601659</v>
          </cell>
          <cell r="I20">
            <v>6081.2387791741476</v>
          </cell>
          <cell r="J20">
            <v>9331.2672176308533</v>
          </cell>
        </row>
        <row r="21">
          <cell r="G21">
            <v>3.9964001299764007</v>
          </cell>
          <cell r="I21">
            <v>-848.01400301981084</v>
          </cell>
          <cell r="J21">
            <v>-3375.7298669172524</v>
          </cell>
        </row>
        <row r="22">
          <cell r="G22">
            <v>55.970647098065378</v>
          </cell>
          <cell r="I22">
            <v>6748.7084870848712</v>
          </cell>
          <cell r="J22">
            <v>13079.141835518474</v>
          </cell>
        </row>
        <row r="23">
          <cell r="G23">
            <v>53.208137715179966</v>
          </cell>
          <cell r="I23">
            <v>7295.0381679389302</v>
          </cell>
          <cell r="J23">
            <v>11242.941176470586</v>
          </cell>
        </row>
        <row r="24">
          <cell r="G24">
            <v>-2.7625093828854119</v>
          </cell>
          <cell r="I24">
            <v>546.32968085405901</v>
          </cell>
          <cell r="J24">
            <v>-1836.2006590478886</v>
          </cell>
        </row>
        <row r="25">
          <cell r="G25">
            <v>51.166077738515902</v>
          </cell>
          <cell r="I25">
            <v>6892.1594684385391</v>
          </cell>
          <cell r="J25">
            <v>14326.933701657459</v>
          </cell>
        </row>
        <row r="26">
          <cell r="G26">
            <v>51.559934318555008</v>
          </cell>
          <cell r="I26">
            <v>7146.405228758169</v>
          </cell>
          <cell r="J26">
            <v>10446.496815286624</v>
          </cell>
        </row>
        <row r="27">
          <cell r="G27">
            <v>0.39385658003910606</v>
          </cell>
          <cell r="I27">
            <v>254.24576031962988</v>
          </cell>
          <cell r="J27">
            <v>-3880.4368863708351</v>
          </cell>
        </row>
        <row r="28">
          <cell r="G28">
            <v>56.98209718670077</v>
          </cell>
          <cell r="I28">
            <v>10012.68577494692</v>
          </cell>
          <cell r="J28">
            <v>16933.482944344705</v>
          </cell>
        </row>
        <row r="29">
          <cell r="G29">
            <v>53.615127919911011</v>
          </cell>
          <cell r="I29">
            <v>20553.383458646615</v>
          </cell>
          <cell r="J29">
            <v>11342.738589211616</v>
          </cell>
        </row>
        <row r="30">
          <cell r="G30">
            <v>-3.3669692667897593</v>
          </cell>
          <cell r="I30">
            <v>10540.697683699695</v>
          </cell>
          <cell r="J30">
            <v>-5590.7443551330889</v>
          </cell>
        </row>
        <row r="31">
          <cell r="G31">
            <v>36.85284366233104</v>
          </cell>
          <cell r="I31">
            <v>4134.7932468803519</v>
          </cell>
          <cell r="J31">
            <v>11694.740484429063</v>
          </cell>
        </row>
        <row r="32">
          <cell r="G32">
            <v>24.198347107438018</v>
          </cell>
          <cell r="I32">
            <v>2306.5489330389996</v>
          </cell>
          <cell r="J32">
            <v>8564.4808743169415</v>
          </cell>
        </row>
        <row r="33">
          <cell r="G33">
            <v>-12.654496554893022</v>
          </cell>
          <cell r="I33">
            <v>7764.5726807888968</v>
          </cell>
          <cell r="J33">
            <v>-3130.2596101121217</v>
          </cell>
        </row>
        <row r="34">
          <cell r="G34">
            <v>62.07744314689613</v>
          </cell>
          <cell r="I34">
            <v>6815.3680816765191</v>
          </cell>
          <cell r="J34">
            <v>12557.82178217822</v>
          </cell>
        </row>
        <row r="35">
          <cell r="G35">
            <v>66.824644549763036</v>
          </cell>
          <cell r="I35">
            <v>11442.820512820512</v>
          </cell>
          <cell r="J35">
            <v>7912.5886524822699</v>
          </cell>
        </row>
        <row r="36">
          <cell r="G36">
            <v>4.7472014028669065</v>
          </cell>
          <cell r="I36">
            <v>4627.4524311439927</v>
          </cell>
          <cell r="J36">
            <v>-4645.2331296959501</v>
          </cell>
        </row>
        <row r="37">
          <cell r="G37">
            <v>66.97994987468671</v>
          </cell>
          <cell r="I37">
            <v>7987.9577901924258</v>
          </cell>
          <cell r="J37">
            <v>12037.979420018708</v>
          </cell>
        </row>
        <row r="38">
          <cell r="G38">
            <v>53.280542986425338</v>
          </cell>
          <cell r="I38">
            <v>6961.3933236574749</v>
          </cell>
          <cell r="J38">
            <v>10183.439490445862</v>
          </cell>
        </row>
        <row r="39">
          <cell r="G39">
            <v>-13.699406888261372</v>
          </cell>
          <cell r="I39">
            <v>-1026.564466534951</v>
          </cell>
          <cell r="J39">
            <v>-1854.5399295728457</v>
          </cell>
        </row>
        <row r="40">
          <cell r="G40">
            <v>39.700641482537421</v>
          </cell>
          <cell r="I40">
            <v>5453.2981530343013</v>
          </cell>
          <cell r="J40">
            <v>14842.369838420109</v>
          </cell>
        </row>
        <row r="41">
          <cell r="G41">
            <v>45.553145336225597</v>
          </cell>
          <cell r="I41">
            <v>4433.5127860026914</v>
          </cell>
          <cell r="J41">
            <v>7843.0952380952376</v>
          </cell>
        </row>
        <row r="42">
          <cell r="G42">
            <v>5.8525038536881766</v>
          </cell>
          <cell r="I42">
            <v>-1019.7853670316099</v>
          </cell>
          <cell r="J42">
            <v>-6999.2746003248712</v>
          </cell>
        </row>
        <row r="43">
          <cell r="G43">
            <v>57.969723953695457</v>
          </cell>
          <cell r="I43">
            <v>9364.1427328111386</v>
          </cell>
          <cell r="J43">
            <v>16527.496159754221</v>
          </cell>
        </row>
        <row r="44">
          <cell r="G44">
            <v>40.579710144927539</v>
          </cell>
          <cell r="I44">
            <v>9517.3020527859226</v>
          </cell>
          <cell r="J44">
            <v>11590.714285714284</v>
          </cell>
        </row>
        <row r="45">
          <cell r="G45">
            <v>-17.390013808767918</v>
          </cell>
          <cell r="I45">
            <v>153.15931997478401</v>
          </cell>
          <cell r="J45">
            <v>-4936.7818740399362</v>
          </cell>
        </row>
        <row r="46">
          <cell r="G46">
            <v>55.480833893745796</v>
          </cell>
          <cell r="I46">
            <v>7706.1506565307545</v>
          </cell>
          <cell r="J46">
            <v>13516.121212121214</v>
          </cell>
        </row>
        <row r="47">
          <cell r="G47">
            <v>60.091047040971169</v>
          </cell>
          <cell r="I47">
            <v>5776.0517799352756</v>
          </cell>
          <cell r="J47">
            <v>9014.1414141414134</v>
          </cell>
        </row>
        <row r="48">
          <cell r="G48">
            <v>4.6102131472253731</v>
          </cell>
          <cell r="I48">
            <v>-1930.0988765954789</v>
          </cell>
          <cell r="J48">
            <v>-4501.9797979798004</v>
          </cell>
        </row>
        <row r="49">
          <cell r="G49">
            <v>50.618349151567443</v>
          </cell>
          <cell r="I49">
            <v>5284.608891389983</v>
          </cell>
          <cell r="J49">
            <v>10671.306818181818</v>
          </cell>
        </row>
        <row r="50">
          <cell r="G50">
            <v>44.609665427509292</v>
          </cell>
          <cell r="I50">
            <v>5553.3546325878597</v>
          </cell>
          <cell r="J50">
            <v>8277.1428571428569</v>
          </cell>
        </row>
        <row r="51">
          <cell r="G51">
            <v>-6.0086837240581517</v>
          </cell>
          <cell r="I51">
            <v>268.74574119787667</v>
          </cell>
          <cell r="J51">
            <v>-2394.1639610389611</v>
          </cell>
        </row>
        <row r="52">
          <cell r="G52">
            <v>58.249907304412311</v>
          </cell>
          <cell r="I52">
            <v>5993.1082981715881</v>
          </cell>
          <cell r="J52">
            <v>10849.395289624441</v>
          </cell>
        </row>
        <row r="53">
          <cell r="G53">
            <v>55.700123915737301</v>
          </cell>
          <cell r="I53">
            <v>6434.7781217750271</v>
          </cell>
          <cell r="J53">
            <v>6935.8175750834271</v>
          </cell>
        </row>
        <row r="54">
          <cell r="G54">
            <v>-2.5497833886750101</v>
          </cell>
          <cell r="I54">
            <v>441.669823603439</v>
          </cell>
          <cell r="J54">
            <v>-3913.5777145410138</v>
          </cell>
        </row>
        <row r="55">
          <cell r="G55">
            <v>42.167058034216709</v>
          </cell>
          <cell r="I55">
            <v>7778.3817951959536</v>
          </cell>
          <cell r="J55">
            <v>19578.997613365154</v>
          </cell>
        </row>
        <row r="56">
          <cell r="G56">
            <v>49.434464404524284</v>
          </cell>
          <cell r="I56">
            <v>12851.498637602181</v>
          </cell>
          <cell r="J56">
            <v>12695.827725437417</v>
          </cell>
        </row>
        <row r="57">
          <cell r="G57">
            <v>7.267406370307576</v>
          </cell>
          <cell r="I57">
            <v>5073.1168424062271</v>
          </cell>
          <cell r="J57">
            <v>-6883.1698879277374</v>
          </cell>
        </row>
        <row r="58">
          <cell r="G58">
            <v>60.27246758954076</v>
          </cell>
          <cell r="I58">
            <v>4936.4089235434258</v>
          </cell>
          <cell r="J58">
            <v>8308.9318264673711</v>
          </cell>
        </row>
        <row r="59">
          <cell r="G59">
            <v>59.192473539788317</v>
          </cell>
          <cell r="I59">
            <v>3163.5304659498206</v>
          </cell>
          <cell r="J59">
            <v>4676.1589403973512</v>
          </cell>
        </row>
        <row r="60">
          <cell r="G60">
            <v>-1.0799940497524432</v>
          </cell>
          <cell r="I60">
            <v>-1772.8784575936052</v>
          </cell>
          <cell r="J60">
            <v>-3632.7728860700199</v>
          </cell>
        </row>
        <row r="61">
          <cell r="G61">
            <v>44.239423942394239</v>
          </cell>
          <cell r="I61">
            <v>6277.0287677114638</v>
          </cell>
          <cell r="J61">
            <v>14872.02441505595</v>
          </cell>
        </row>
        <row r="62">
          <cell r="G62">
            <v>43.610223642172521</v>
          </cell>
          <cell r="I62">
            <v>8605.6060606060619</v>
          </cell>
          <cell r="J62">
            <v>10402.380952380954</v>
          </cell>
        </row>
        <row r="63">
          <cell r="G63">
            <v>-0.62920030022171858</v>
          </cell>
          <cell r="I63">
            <v>2328.577292894598</v>
          </cell>
          <cell r="J63">
            <v>-4469.643462674996</v>
          </cell>
        </row>
        <row r="64">
          <cell r="G64">
            <v>61.685823754789268</v>
          </cell>
          <cell r="I64">
            <v>6271.8427835051543</v>
          </cell>
          <cell r="J64">
            <v>10076.501035196687</v>
          </cell>
        </row>
        <row r="65">
          <cell r="G65">
            <v>54.951185495118551</v>
          </cell>
          <cell r="I65">
            <v>6143.0232558139533</v>
          </cell>
          <cell r="J65">
            <v>8045.1776649746198</v>
          </cell>
        </row>
        <row r="66">
          <cell r="G66">
            <v>-6.7346382596707173</v>
          </cell>
          <cell r="I66">
            <v>-128.81952769120107</v>
          </cell>
          <cell r="J66">
            <v>-2031.3233702220668</v>
          </cell>
        </row>
        <row r="67">
          <cell r="G67">
            <v>50.948052221964439</v>
          </cell>
          <cell r="I67">
            <v>6519.8684075254441</v>
          </cell>
          <cell r="J67">
            <v>13126.916708064249</v>
          </cell>
        </row>
        <row r="68">
          <cell r="G68">
            <v>48.098950047725104</v>
          </cell>
          <cell r="I68">
            <v>6034.1562669560499</v>
          </cell>
          <cell r="J68">
            <v>9195.4274847031575</v>
          </cell>
        </row>
        <row r="69">
          <cell r="G69">
            <v>-2.8</v>
          </cell>
          <cell r="I69">
            <v>-485.71214056939425</v>
          </cell>
          <cell r="J69">
            <v>-3931.4892233610917</v>
          </cell>
        </row>
      </sheetData>
      <sheetData sheetId="5"/>
      <sheetData sheetId="6"/>
      <sheetData sheetId="7"/>
      <sheetData sheetId="8">
        <row r="6">
          <cell r="D6">
            <v>407</v>
          </cell>
          <cell r="E6">
            <v>397</v>
          </cell>
          <cell r="F6">
            <v>258</v>
          </cell>
          <cell r="G6">
            <v>64.987405541561714</v>
          </cell>
          <cell r="H6">
            <v>1153.4000000000001</v>
          </cell>
          <cell r="I6">
            <v>2833.9066339066339</v>
          </cell>
          <cell r="J6">
            <v>4470.5426356589151</v>
          </cell>
        </row>
        <row r="7">
          <cell r="D7">
            <v>87</v>
          </cell>
          <cell r="E7">
            <v>94</v>
          </cell>
          <cell r="F7">
            <v>47</v>
          </cell>
          <cell r="G7">
            <v>50</v>
          </cell>
          <cell r="H7">
            <v>332.3</v>
          </cell>
          <cell r="I7">
            <v>3819.5402298850577</v>
          </cell>
          <cell r="J7">
            <v>7070.2127659574471</v>
          </cell>
        </row>
        <row r="8">
          <cell r="D8">
            <v>-320</v>
          </cell>
          <cell r="E8">
            <v>-303</v>
          </cell>
          <cell r="F8">
            <v>-211</v>
          </cell>
          <cell r="G8">
            <v>-14.987405541561714</v>
          </cell>
          <cell r="H8">
            <v>-821.10000000000014</v>
          </cell>
          <cell r="I8">
            <v>985.63359597842373</v>
          </cell>
          <cell r="J8">
            <v>2599.6701302985321</v>
          </cell>
        </row>
        <row r="9">
          <cell r="D9">
            <v>251</v>
          </cell>
          <cell r="E9">
            <v>232</v>
          </cell>
          <cell r="F9">
            <v>68</v>
          </cell>
          <cell r="G9">
            <v>29.310344827586206</v>
          </cell>
          <cell r="H9">
            <v>670.3</v>
          </cell>
          <cell r="I9">
            <v>2670.5179282868526</v>
          </cell>
          <cell r="J9">
            <v>9857.3529411764703</v>
          </cell>
        </row>
        <row r="10">
          <cell r="D10">
            <v>71</v>
          </cell>
          <cell r="E10">
            <v>68</v>
          </cell>
          <cell r="F10">
            <v>10</v>
          </cell>
          <cell r="G10">
            <v>14.705882352941176</v>
          </cell>
          <cell r="H10">
            <v>201.8</v>
          </cell>
          <cell r="I10">
            <v>2842.2535211267609</v>
          </cell>
          <cell r="J10">
            <v>20180</v>
          </cell>
        </row>
        <row r="11">
          <cell r="D11">
            <v>-180</v>
          </cell>
          <cell r="E11">
            <v>-164</v>
          </cell>
          <cell r="F11">
            <v>-58</v>
          </cell>
          <cell r="G11">
            <v>-14.604462474645031</v>
          </cell>
          <cell r="H11">
            <v>-468.49999999999994</v>
          </cell>
          <cell r="I11">
            <v>171.73559283990835</v>
          </cell>
          <cell r="J11">
            <v>10322.64705882353</v>
          </cell>
        </row>
        <row r="12">
          <cell r="D12">
            <v>330</v>
          </cell>
          <cell r="E12">
            <v>338</v>
          </cell>
          <cell r="F12">
            <v>64</v>
          </cell>
          <cell r="G12">
            <v>18.934911242603551</v>
          </cell>
          <cell r="H12">
            <v>815.2</v>
          </cell>
          <cell r="I12">
            <v>2470.30303030303</v>
          </cell>
          <cell r="J12">
            <v>12737.5</v>
          </cell>
        </row>
        <row r="13">
          <cell r="D13">
            <v>91</v>
          </cell>
          <cell r="E13">
            <v>116</v>
          </cell>
          <cell r="F13">
            <v>34</v>
          </cell>
          <cell r="G13">
            <v>29.310344827586206</v>
          </cell>
          <cell r="H13">
            <v>279.2</v>
          </cell>
          <cell r="I13">
            <v>3068.131868131868</v>
          </cell>
          <cell r="J13">
            <v>8211.7647058823513</v>
          </cell>
        </row>
        <row r="14">
          <cell r="D14">
            <v>-239</v>
          </cell>
          <cell r="E14">
            <v>-222</v>
          </cell>
          <cell r="F14">
            <v>-30</v>
          </cell>
          <cell r="G14">
            <v>10.375433584982655</v>
          </cell>
          <cell r="H14">
            <v>-536</v>
          </cell>
          <cell r="I14">
            <v>597.828837828838</v>
          </cell>
          <cell r="J14">
            <v>-4525.7352941176487</v>
          </cell>
        </row>
        <row r="15">
          <cell r="D15">
            <v>582</v>
          </cell>
          <cell r="E15">
            <v>582</v>
          </cell>
          <cell r="F15">
            <v>228</v>
          </cell>
          <cell r="G15">
            <v>39.175257731958766</v>
          </cell>
          <cell r="H15">
            <v>1450.9</v>
          </cell>
          <cell r="I15">
            <v>2492.955326460481</v>
          </cell>
          <cell r="J15">
            <v>6363.5964912280706</v>
          </cell>
        </row>
        <row r="16">
          <cell r="D16">
            <v>56</v>
          </cell>
          <cell r="E16">
            <v>58</v>
          </cell>
          <cell r="F16">
            <v>25</v>
          </cell>
          <cell r="G16">
            <v>43.103448275862071</v>
          </cell>
          <cell r="H16">
            <v>298.7</v>
          </cell>
          <cell r="I16">
            <v>5333.9285714285716</v>
          </cell>
          <cell r="J16">
            <v>11948</v>
          </cell>
        </row>
        <row r="17">
          <cell r="D17">
            <v>-526</v>
          </cell>
          <cell r="E17">
            <v>-524</v>
          </cell>
          <cell r="F17">
            <v>-203</v>
          </cell>
          <cell r="G17">
            <v>3.9281905439033054</v>
          </cell>
          <cell r="H17">
            <v>-1152.2</v>
          </cell>
          <cell r="I17">
            <v>2840.9732449680905</v>
          </cell>
          <cell r="J17">
            <v>5584.4035087719294</v>
          </cell>
        </row>
        <row r="18">
          <cell r="D18">
            <v>697</v>
          </cell>
          <cell r="E18">
            <v>690</v>
          </cell>
          <cell r="F18">
            <v>142</v>
          </cell>
          <cell r="G18">
            <v>20.579710144927535</v>
          </cell>
          <cell r="H18">
            <v>2019.5</v>
          </cell>
          <cell r="I18">
            <v>2897.4175035868006</v>
          </cell>
          <cell r="J18">
            <v>14221.830985915492</v>
          </cell>
        </row>
        <row r="19">
          <cell r="D19">
            <v>268</v>
          </cell>
          <cell r="E19">
            <v>267</v>
          </cell>
          <cell r="F19">
            <v>92</v>
          </cell>
          <cell r="G19">
            <v>34.456928838951313</v>
          </cell>
          <cell r="H19">
            <v>817.7</v>
          </cell>
          <cell r="I19">
            <v>3051.1194029850749</v>
          </cell>
          <cell r="J19">
            <v>8888.04347826087</v>
          </cell>
        </row>
        <row r="20">
          <cell r="D20">
            <v>-429</v>
          </cell>
          <cell r="E20">
            <v>-423</v>
          </cell>
          <cell r="F20">
            <v>-50</v>
          </cell>
          <cell r="G20">
            <v>13.877218694023778</v>
          </cell>
          <cell r="H20">
            <v>-1201.8</v>
          </cell>
          <cell r="I20">
            <v>153.70189939827424</v>
          </cell>
          <cell r="J20">
            <v>-5333.7875076546225</v>
          </cell>
        </row>
        <row r="21">
          <cell r="D21">
            <v>449</v>
          </cell>
          <cell r="E21">
            <v>443</v>
          </cell>
          <cell r="F21">
            <v>211</v>
          </cell>
          <cell r="G21">
            <v>47.629796839729117</v>
          </cell>
          <cell r="H21">
            <v>1244.8</v>
          </cell>
          <cell r="I21">
            <v>2772.3830734966591</v>
          </cell>
          <cell r="J21">
            <v>5899.5260663507106</v>
          </cell>
        </row>
        <row r="22">
          <cell r="D22">
            <v>99</v>
          </cell>
          <cell r="E22">
            <v>100</v>
          </cell>
          <cell r="F22">
            <v>36</v>
          </cell>
          <cell r="G22">
            <v>36</v>
          </cell>
          <cell r="H22">
            <v>353.9</v>
          </cell>
          <cell r="I22">
            <v>3574.7474747474744</v>
          </cell>
          <cell r="J22">
            <v>9830.5555555555566</v>
          </cell>
        </row>
        <row r="23">
          <cell r="D23">
            <v>-350</v>
          </cell>
          <cell r="E23">
            <v>-343</v>
          </cell>
          <cell r="F23">
            <v>-175</v>
          </cell>
          <cell r="G23">
            <v>-11.629796839729117</v>
          </cell>
          <cell r="H23">
            <v>-890.9</v>
          </cell>
          <cell r="I23">
            <v>802.36440125081526</v>
          </cell>
          <cell r="J23">
            <v>3931.029489204846</v>
          </cell>
        </row>
        <row r="24">
          <cell r="D24">
            <v>281</v>
          </cell>
          <cell r="E24">
            <v>281</v>
          </cell>
          <cell r="F24">
            <v>136</v>
          </cell>
          <cell r="G24">
            <v>48.398576512455513</v>
          </cell>
          <cell r="H24">
            <v>526.79999999999995</v>
          </cell>
          <cell r="I24">
            <v>1874.7330960854092</v>
          </cell>
          <cell r="J24">
            <v>3873.5294117647054</v>
          </cell>
        </row>
        <row r="25">
          <cell r="D25">
            <v>43</v>
          </cell>
          <cell r="E25">
            <v>42</v>
          </cell>
          <cell r="F25">
            <v>32</v>
          </cell>
          <cell r="G25">
            <v>76.19047619047619</v>
          </cell>
          <cell r="H25">
            <v>96</v>
          </cell>
          <cell r="I25">
            <v>2232.5581395348836</v>
          </cell>
          <cell r="J25">
            <v>3000</v>
          </cell>
        </row>
        <row r="26">
          <cell r="D26">
            <v>-238</v>
          </cell>
          <cell r="E26">
            <v>-239</v>
          </cell>
          <cell r="F26">
            <v>-104</v>
          </cell>
          <cell r="G26">
            <v>27.791899678020677</v>
          </cell>
          <cell r="H26">
            <v>-430.79999999999995</v>
          </cell>
          <cell r="I26">
            <v>357.82504344947438</v>
          </cell>
          <cell r="J26">
            <v>-873.5294117647054</v>
          </cell>
        </row>
        <row r="27">
          <cell r="D27">
            <v>362</v>
          </cell>
          <cell r="E27">
            <v>370</v>
          </cell>
          <cell r="F27">
            <v>114</v>
          </cell>
          <cell r="G27">
            <v>30.810810810810811</v>
          </cell>
          <cell r="H27">
            <v>1125.5</v>
          </cell>
          <cell r="I27">
            <v>3109.1160220994475</v>
          </cell>
          <cell r="J27">
            <v>9872.8070175438588</v>
          </cell>
        </row>
        <row r="28">
          <cell r="D28">
            <v>125</v>
          </cell>
          <cell r="E28">
            <v>135</v>
          </cell>
          <cell r="F28">
            <v>48</v>
          </cell>
          <cell r="G28">
            <v>35.555555555555557</v>
          </cell>
          <cell r="H28">
            <v>296.5</v>
          </cell>
          <cell r="I28">
            <v>2372</v>
          </cell>
          <cell r="J28">
            <v>6177.083333333333</v>
          </cell>
        </row>
        <row r="29">
          <cell r="D29">
            <v>-237</v>
          </cell>
          <cell r="E29">
            <v>-235</v>
          </cell>
          <cell r="F29">
            <v>-66</v>
          </cell>
          <cell r="G29">
            <v>4.7447447447447466</v>
          </cell>
          <cell r="H29">
            <v>-829</v>
          </cell>
          <cell r="I29">
            <v>-737.11602209944749</v>
          </cell>
          <cell r="J29">
            <v>-3695.7236842105258</v>
          </cell>
        </row>
        <row r="30">
          <cell r="D30">
            <v>509</v>
          </cell>
          <cell r="E30">
            <v>508</v>
          </cell>
          <cell r="F30">
            <v>223</v>
          </cell>
          <cell r="G30">
            <v>43.897637795275593</v>
          </cell>
          <cell r="H30">
            <v>1537.1</v>
          </cell>
          <cell r="I30">
            <v>3019.842829076621</v>
          </cell>
          <cell r="J30">
            <v>6892.8251121076228</v>
          </cell>
        </row>
        <row r="31">
          <cell r="D31">
            <v>140</v>
          </cell>
          <cell r="E31">
            <v>141</v>
          </cell>
          <cell r="F31">
            <v>66</v>
          </cell>
          <cell r="G31">
            <v>46.808510638297875</v>
          </cell>
          <cell r="H31">
            <v>404.3</v>
          </cell>
          <cell r="I31">
            <v>2887.8571428571431</v>
          </cell>
          <cell r="J31">
            <v>6125.757575757576</v>
          </cell>
        </row>
        <row r="32">
          <cell r="D32">
            <v>-369</v>
          </cell>
          <cell r="E32">
            <v>-367</v>
          </cell>
          <cell r="F32">
            <v>-157</v>
          </cell>
          <cell r="G32">
            <v>2.9108728430222826</v>
          </cell>
          <cell r="H32">
            <v>-1132.8</v>
          </cell>
          <cell r="I32">
            <v>-131.98568621947788</v>
          </cell>
          <cell r="J32">
            <v>-767.06753635004679</v>
          </cell>
        </row>
        <row r="33">
          <cell r="D33">
            <v>359</v>
          </cell>
          <cell r="E33">
            <v>354</v>
          </cell>
          <cell r="F33">
            <v>118</v>
          </cell>
          <cell r="G33">
            <v>33.333333333333336</v>
          </cell>
          <cell r="H33">
            <v>1115.4000000000001</v>
          </cell>
          <cell r="I33">
            <v>3106.9637883008359</v>
          </cell>
          <cell r="J33">
            <v>9452.5423728813566</v>
          </cell>
        </row>
        <row r="34">
          <cell r="D34">
            <v>12</v>
          </cell>
          <cell r="E34">
            <v>13</v>
          </cell>
          <cell r="F34">
            <v>10</v>
          </cell>
          <cell r="G34">
            <v>76.92307692307692</v>
          </cell>
          <cell r="H34">
            <v>45.5</v>
          </cell>
          <cell r="I34">
            <v>3791.6666666666665</v>
          </cell>
          <cell r="J34">
            <v>4550</v>
          </cell>
        </row>
        <row r="35">
          <cell r="D35">
            <v>-347</v>
          </cell>
          <cell r="E35">
            <v>-341</v>
          </cell>
          <cell r="F35">
            <v>-108</v>
          </cell>
          <cell r="G35">
            <v>43.589743589743584</v>
          </cell>
          <cell r="H35">
            <v>-1069.9000000000001</v>
          </cell>
          <cell r="I35">
            <v>684.70287836583066</v>
          </cell>
          <cell r="J35">
            <v>-4902.5423728813566</v>
          </cell>
        </row>
        <row r="36">
          <cell r="D36">
            <v>403</v>
          </cell>
          <cell r="E36">
            <v>409</v>
          </cell>
          <cell r="F36">
            <v>129</v>
          </cell>
          <cell r="G36">
            <v>31.540342298288508</v>
          </cell>
          <cell r="H36">
            <v>1146.5999999999999</v>
          </cell>
          <cell r="I36">
            <v>2845.16129032258</v>
          </cell>
          <cell r="J36">
            <v>8888.3720930232557</v>
          </cell>
        </row>
        <row r="37">
          <cell r="D37">
            <v>180</v>
          </cell>
          <cell r="E37">
            <v>182</v>
          </cell>
          <cell r="F37">
            <v>71</v>
          </cell>
          <cell r="G37">
            <v>39.010989010989015</v>
          </cell>
          <cell r="H37">
            <v>490</v>
          </cell>
          <cell r="I37">
            <v>2722.2222222222222</v>
          </cell>
          <cell r="J37">
            <v>6901.4084507042253</v>
          </cell>
        </row>
        <row r="38">
          <cell r="D38">
            <v>-223</v>
          </cell>
          <cell r="E38">
            <v>-227</v>
          </cell>
          <cell r="F38">
            <v>-58</v>
          </cell>
          <cell r="G38">
            <v>7.470646712700507</v>
          </cell>
          <cell r="H38">
            <v>-656.59999999999991</v>
          </cell>
          <cell r="I38">
            <v>-122.93906810035787</v>
          </cell>
          <cell r="J38">
            <v>-1986.9636423190304</v>
          </cell>
        </row>
        <row r="39">
          <cell r="D39">
            <v>144</v>
          </cell>
          <cell r="E39">
            <v>147</v>
          </cell>
          <cell r="F39">
            <v>78</v>
          </cell>
          <cell r="G39">
            <v>53.061224489795919</v>
          </cell>
          <cell r="H39">
            <v>493.8</v>
          </cell>
          <cell r="I39">
            <v>3429.1666666666665</v>
          </cell>
          <cell r="J39">
            <v>6330.7692307692305</v>
          </cell>
        </row>
        <row r="40">
          <cell r="D40">
            <v>70</v>
          </cell>
          <cell r="E40">
            <v>67</v>
          </cell>
          <cell r="F40">
            <v>19</v>
          </cell>
          <cell r="G40">
            <v>28.35820895522388</v>
          </cell>
          <cell r="H40">
            <v>268.89999999999998</v>
          </cell>
          <cell r="I40">
            <v>3841.4285714285711</v>
          </cell>
          <cell r="J40">
            <v>14152.631578947368</v>
          </cell>
        </row>
        <row r="41">
          <cell r="D41">
            <v>-74</v>
          </cell>
          <cell r="E41">
            <v>-80</v>
          </cell>
          <cell r="F41">
            <v>-59</v>
          </cell>
          <cell r="G41">
            <v>-24.703015534572039</v>
          </cell>
          <cell r="H41">
            <v>-224.90000000000003</v>
          </cell>
          <cell r="I41">
            <v>412.26190476190459</v>
          </cell>
          <cell r="J41">
            <v>7821.8623481781378</v>
          </cell>
        </row>
        <row r="42">
          <cell r="D42">
            <v>120</v>
          </cell>
          <cell r="E42">
            <v>120</v>
          </cell>
          <cell r="F42">
            <v>26</v>
          </cell>
          <cell r="G42">
            <v>21.666666666666668</v>
          </cell>
          <cell r="H42">
            <v>383.7</v>
          </cell>
          <cell r="I42">
            <v>3197.5</v>
          </cell>
          <cell r="J42">
            <v>14757.692307692309</v>
          </cell>
        </row>
        <row r="43">
          <cell r="D43">
            <v>4</v>
          </cell>
          <cell r="E43">
            <v>4</v>
          </cell>
          <cell r="F43">
            <v>3</v>
          </cell>
          <cell r="G43">
            <v>75</v>
          </cell>
          <cell r="H43">
            <v>42.9</v>
          </cell>
          <cell r="I43">
            <v>10725</v>
          </cell>
          <cell r="J43">
            <v>14299.999999999998</v>
          </cell>
        </row>
        <row r="44">
          <cell r="D44">
            <v>-116</v>
          </cell>
          <cell r="E44">
            <v>-116</v>
          </cell>
          <cell r="F44">
            <v>-23</v>
          </cell>
          <cell r="G44">
            <v>53.333333333333329</v>
          </cell>
          <cell r="H44">
            <v>-340.8</v>
          </cell>
          <cell r="I44">
            <v>7527.5</v>
          </cell>
          <cell r="J44">
            <v>-457.69230769231035</v>
          </cell>
        </row>
        <row r="45">
          <cell r="D45">
            <v>338</v>
          </cell>
          <cell r="E45">
            <v>335</v>
          </cell>
          <cell r="F45">
            <v>193</v>
          </cell>
          <cell r="G45">
            <v>57.611940298507463</v>
          </cell>
          <cell r="H45">
            <v>907.2</v>
          </cell>
          <cell r="I45">
            <v>2684.0236686390531</v>
          </cell>
          <cell r="J45">
            <v>4700.5181347150265</v>
          </cell>
        </row>
        <row r="46">
          <cell r="D46">
            <v>116</v>
          </cell>
          <cell r="E46">
            <v>116</v>
          </cell>
          <cell r="F46">
            <v>87</v>
          </cell>
          <cell r="G46">
            <v>75</v>
          </cell>
          <cell r="H46">
            <v>214.1</v>
          </cell>
          <cell r="I46">
            <v>1845.6896551724137</v>
          </cell>
          <cell r="J46">
            <v>2460.9195402298851</v>
          </cell>
        </row>
        <row r="47">
          <cell r="D47">
            <v>-222</v>
          </cell>
          <cell r="E47">
            <v>-219</v>
          </cell>
          <cell r="F47">
            <v>-106</v>
          </cell>
          <cell r="G47">
            <v>17.388059701492537</v>
          </cell>
          <cell r="H47">
            <v>-693.1</v>
          </cell>
          <cell r="I47">
            <v>-838.33401346663936</v>
          </cell>
          <cell r="J47">
            <v>-2239.5985944851413</v>
          </cell>
        </row>
        <row r="48">
          <cell r="D48">
            <v>902</v>
          </cell>
          <cell r="E48">
            <v>882</v>
          </cell>
          <cell r="F48">
            <v>416</v>
          </cell>
          <cell r="G48">
            <v>47.165532879818592</v>
          </cell>
          <cell r="H48">
            <v>2380.6</v>
          </cell>
          <cell r="I48">
            <v>2639.2461197339244</v>
          </cell>
          <cell r="J48">
            <v>5722.5961538461543</v>
          </cell>
        </row>
        <row r="49">
          <cell r="D49">
            <v>188</v>
          </cell>
          <cell r="E49">
            <v>194</v>
          </cell>
          <cell r="F49">
            <v>62</v>
          </cell>
          <cell r="G49">
            <v>31.958762886597938</v>
          </cell>
          <cell r="H49">
            <v>461.4</v>
          </cell>
          <cell r="I49">
            <v>2454.255319148936</v>
          </cell>
          <cell r="J49">
            <v>7441.9354838709669</v>
          </cell>
        </row>
        <row r="50">
          <cell r="D50">
            <v>-714</v>
          </cell>
          <cell r="E50">
            <v>-688</v>
          </cell>
          <cell r="F50">
            <v>-354</v>
          </cell>
          <cell r="G50">
            <v>-15.206769993220654</v>
          </cell>
          <cell r="H50">
            <v>-1919.1999999999998</v>
          </cell>
          <cell r="I50">
            <v>-184.99080058498839</v>
          </cell>
          <cell r="J50">
            <v>1719.3393300248126</v>
          </cell>
        </row>
        <row r="51">
          <cell r="D51">
            <v>757</v>
          </cell>
          <cell r="E51">
            <v>731</v>
          </cell>
          <cell r="F51">
            <v>249</v>
          </cell>
          <cell r="G51">
            <v>34.062927496580031</v>
          </cell>
          <cell r="H51">
            <v>1729.9</v>
          </cell>
          <cell r="I51">
            <v>2285.204755614267</v>
          </cell>
          <cell r="J51">
            <v>6947.3895582329324</v>
          </cell>
        </row>
        <row r="52">
          <cell r="D52">
            <v>188</v>
          </cell>
          <cell r="E52">
            <v>192</v>
          </cell>
          <cell r="F52">
            <v>46</v>
          </cell>
          <cell r="G52">
            <v>23.958333333333332</v>
          </cell>
          <cell r="H52">
            <v>377.9</v>
          </cell>
          <cell r="I52">
            <v>2010.1063829787233</v>
          </cell>
          <cell r="J52">
            <v>8215.217391304348</v>
          </cell>
        </row>
        <row r="53">
          <cell r="D53">
            <v>-569</v>
          </cell>
          <cell r="E53">
            <v>-539</v>
          </cell>
          <cell r="F53">
            <v>-203</v>
          </cell>
          <cell r="G53">
            <v>-10.104594163246698</v>
          </cell>
          <cell r="H53">
            <v>-1352</v>
          </cell>
          <cell r="I53">
            <v>-275.09837263554368</v>
          </cell>
          <cell r="J53">
            <v>1267.8278330714156</v>
          </cell>
        </row>
        <row r="54">
          <cell r="D54">
            <v>549</v>
          </cell>
          <cell r="E54">
            <v>567</v>
          </cell>
          <cell r="F54">
            <v>226</v>
          </cell>
          <cell r="G54">
            <v>39.85890652557319</v>
          </cell>
          <cell r="H54">
            <v>1687.5</v>
          </cell>
          <cell r="I54">
            <v>3073.7704918032787</v>
          </cell>
          <cell r="J54">
            <v>7466.8141592920347</v>
          </cell>
        </row>
        <row r="55">
          <cell r="D55">
            <v>52</v>
          </cell>
          <cell r="E55">
            <v>51</v>
          </cell>
          <cell r="F55">
            <v>32</v>
          </cell>
          <cell r="G55">
            <v>62.745098039215684</v>
          </cell>
          <cell r="H55">
            <v>291.2</v>
          </cell>
          <cell r="I55">
            <v>5600</v>
          </cell>
          <cell r="J55">
            <v>9100</v>
          </cell>
        </row>
        <row r="56">
          <cell r="D56">
            <v>-497</v>
          </cell>
          <cell r="E56">
            <v>-516</v>
          </cell>
          <cell r="F56">
            <v>-194</v>
          </cell>
          <cell r="G56">
            <v>22.886191513642494</v>
          </cell>
          <cell r="H56">
            <v>-1396.3</v>
          </cell>
          <cell r="I56">
            <v>2526.2295081967213</v>
          </cell>
          <cell r="J56">
            <v>1633.1858407079653</v>
          </cell>
        </row>
        <row r="57">
          <cell r="D57">
            <v>347</v>
          </cell>
          <cell r="E57">
            <v>346</v>
          </cell>
          <cell r="F57">
            <v>128</v>
          </cell>
          <cell r="G57">
            <v>36.994219653179194</v>
          </cell>
          <cell r="H57">
            <v>1137.2</v>
          </cell>
          <cell r="I57">
            <v>3277.2334293948129</v>
          </cell>
          <cell r="J57">
            <v>8884.375</v>
          </cell>
        </row>
        <row r="58">
          <cell r="D58">
            <v>137</v>
          </cell>
          <cell r="E58">
            <v>136</v>
          </cell>
          <cell r="F58">
            <v>98</v>
          </cell>
          <cell r="G58">
            <v>72.058823529411768</v>
          </cell>
          <cell r="H58">
            <v>268.60000000000002</v>
          </cell>
          <cell r="I58">
            <v>1960.5839416058395</v>
          </cell>
          <cell r="J58">
            <v>2740.8163265306125</v>
          </cell>
        </row>
        <row r="59">
          <cell r="D59">
            <v>-210</v>
          </cell>
          <cell r="E59">
            <v>-210</v>
          </cell>
          <cell r="F59">
            <v>-30</v>
          </cell>
          <cell r="G59">
            <v>35.064603876232574</v>
          </cell>
          <cell r="H59">
            <v>-868.6</v>
          </cell>
          <cell r="I59">
            <v>-1316.6494877889734</v>
          </cell>
          <cell r="J59">
            <v>-6143.5586734693879</v>
          </cell>
        </row>
        <row r="60">
          <cell r="D60">
            <v>604</v>
          </cell>
          <cell r="E60">
            <v>661</v>
          </cell>
          <cell r="F60">
            <v>209</v>
          </cell>
          <cell r="G60">
            <v>31.61875945537065</v>
          </cell>
          <cell r="H60">
            <v>2144</v>
          </cell>
          <cell r="I60">
            <v>3549.6688741721855</v>
          </cell>
          <cell r="J60">
            <v>10258.373205741627</v>
          </cell>
        </row>
        <row r="61">
          <cell r="D61">
            <v>191</v>
          </cell>
          <cell r="E61">
            <v>190</v>
          </cell>
          <cell r="F61">
            <v>58</v>
          </cell>
          <cell r="G61">
            <v>30.526315789473685</v>
          </cell>
          <cell r="H61">
            <v>543.4</v>
          </cell>
          <cell r="I61">
            <v>2845.0261780104711</v>
          </cell>
          <cell r="J61">
            <v>9368.9655172413804</v>
          </cell>
        </row>
        <row r="62">
          <cell r="D62">
            <v>-413</v>
          </cell>
          <cell r="E62">
            <v>-471</v>
          </cell>
          <cell r="F62">
            <v>-151</v>
          </cell>
          <cell r="G62">
            <v>-1.0924436658969654</v>
          </cell>
          <cell r="H62">
            <v>-1600.6</v>
          </cell>
          <cell r="I62">
            <v>-704.64269616171441</v>
          </cell>
          <cell r="J62">
            <v>-889.40768850024688</v>
          </cell>
        </row>
        <row r="63">
          <cell r="D63">
            <v>249</v>
          </cell>
          <cell r="E63">
            <v>240</v>
          </cell>
          <cell r="F63">
            <v>108</v>
          </cell>
          <cell r="G63">
            <v>45</v>
          </cell>
          <cell r="H63">
            <v>797.3</v>
          </cell>
          <cell r="I63">
            <v>3202.0080321285136</v>
          </cell>
          <cell r="J63">
            <v>7382.4074074074069</v>
          </cell>
        </row>
        <row r="64">
          <cell r="D64">
            <v>73</v>
          </cell>
          <cell r="E64">
            <v>71</v>
          </cell>
          <cell r="F64">
            <v>22</v>
          </cell>
          <cell r="G64">
            <v>30.985915492957748</v>
          </cell>
          <cell r="H64">
            <v>206.4</v>
          </cell>
          <cell r="I64">
            <v>2827.3972602739727</v>
          </cell>
          <cell r="J64">
            <v>9381.818181818182</v>
          </cell>
        </row>
        <row r="65">
          <cell r="D65">
            <v>-176</v>
          </cell>
          <cell r="E65">
            <v>-169</v>
          </cell>
          <cell r="F65">
            <v>-86</v>
          </cell>
          <cell r="G65">
            <v>-14.014084507042252</v>
          </cell>
          <cell r="H65">
            <v>-590.9</v>
          </cell>
          <cell r="I65">
            <v>-374.61077185454087</v>
          </cell>
          <cell r="J65">
            <v>1999.410774410775</v>
          </cell>
        </row>
        <row r="66">
          <cell r="D66">
            <v>8640</v>
          </cell>
          <cell r="E66">
            <v>8633</v>
          </cell>
          <cell r="F66">
            <v>3324</v>
          </cell>
          <cell r="G66">
            <v>38.50341712035214</v>
          </cell>
          <cell r="H66">
            <v>24466.700000000004</v>
          </cell>
          <cell r="I66">
            <v>2831.7939814814822</v>
          </cell>
          <cell r="J66">
            <v>7360.619735258726</v>
          </cell>
        </row>
        <row r="67">
          <cell r="D67">
            <v>2191</v>
          </cell>
          <cell r="E67">
            <v>2237</v>
          </cell>
          <cell r="F67">
            <v>898</v>
          </cell>
          <cell r="G67">
            <v>40.143048725972285</v>
          </cell>
          <cell r="H67">
            <v>6290.6999999999989</v>
          </cell>
          <cell r="I67">
            <v>2871.1547238703783</v>
          </cell>
          <cell r="J67">
            <v>7005.23385300668</v>
          </cell>
        </row>
        <row r="68">
          <cell r="D68">
            <v>-6449</v>
          </cell>
          <cell r="E68">
            <v>-6396</v>
          </cell>
          <cell r="F68">
            <v>-2426</v>
          </cell>
          <cell r="G68">
            <v>1.6396316056201456</v>
          </cell>
          <cell r="H68">
            <v>-18176.000000000007</v>
          </cell>
          <cell r="I68">
            <v>39.36</v>
          </cell>
          <cell r="J68">
            <v>-355.38588225204603</v>
          </cell>
        </row>
      </sheetData>
      <sheetData sheetId="9">
        <row r="6">
          <cell r="D6">
            <v>214</v>
          </cell>
          <cell r="E6">
            <v>191</v>
          </cell>
          <cell r="F6">
            <v>106</v>
          </cell>
          <cell r="G6">
            <v>55.497382198952877</v>
          </cell>
          <cell r="H6">
            <v>1484.7</v>
          </cell>
          <cell r="I6">
            <v>6937.8504672897197</v>
          </cell>
          <cell r="J6">
            <v>14006.603773584906</v>
          </cell>
        </row>
        <row r="7">
          <cell r="D7">
            <v>298</v>
          </cell>
          <cell r="E7">
            <v>307</v>
          </cell>
          <cell r="F7">
            <v>198</v>
          </cell>
          <cell r="G7">
            <v>64.495114006514655</v>
          </cell>
          <cell r="H7">
            <v>1973.8</v>
          </cell>
          <cell r="I7">
            <v>6623.4899328859055</v>
          </cell>
          <cell r="J7">
            <v>9968.6868686868675</v>
          </cell>
        </row>
        <row r="8">
          <cell r="D8">
            <v>84</v>
          </cell>
          <cell r="E8">
            <v>116</v>
          </cell>
          <cell r="F8">
            <v>92</v>
          </cell>
          <cell r="G8">
            <v>8.9977318075617774</v>
          </cell>
          <cell r="H8">
            <v>489.09999999999991</v>
          </cell>
          <cell r="I8">
            <v>-314.3605344038142</v>
          </cell>
          <cell r="J8">
            <v>-4037.9169048980384</v>
          </cell>
        </row>
        <row r="9">
          <cell r="D9">
            <v>403</v>
          </cell>
          <cell r="E9">
            <v>344</v>
          </cell>
          <cell r="F9">
            <v>145</v>
          </cell>
          <cell r="G9">
            <v>42.151162790697676</v>
          </cell>
          <cell r="H9">
            <v>2152.8000000000002</v>
          </cell>
          <cell r="I9">
            <v>5341.9354838709687</v>
          </cell>
          <cell r="J9">
            <v>14846.896551724139</v>
          </cell>
        </row>
        <row r="10">
          <cell r="D10">
            <v>310</v>
          </cell>
          <cell r="E10">
            <v>379</v>
          </cell>
          <cell r="F10">
            <v>178</v>
          </cell>
          <cell r="G10">
            <v>46.965699208443269</v>
          </cell>
          <cell r="H10">
            <v>2222.3000000000002</v>
          </cell>
          <cell r="I10">
            <v>7168.7096774193551</v>
          </cell>
          <cell r="J10">
            <v>12484.831460674159</v>
          </cell>
        </row>
        <row r="11">
          <cell r="D11">
            <v>-93</v>
          </cell>
          <cell r="E11">
            <v>35</v>
          </cell>
          <cell r="F11">
            <v>33</v>
          </cell>
          <cell r="G11">
            <v>4.8145364177455932</v>
          </cell>
          <cell r="H11">
            <v>69.5</v>
          </cell>
          <cell r="I11">
            <v>1826.7741935483864</v>
          </cell>
          <cell r="J11">
            <v>-2362.0650910499808</v>
          </cell>
        </row>
        <row r="12">
          <cell r="D12">
            <v>123</v>
          </cell>
          <cell r="E12">
            <v>144</v>
          </cell>
          <cell r="F12">
            <v>107</v>
          </cell>
          <cell r="G12">
            <v>74.305555555555557</v>
          </cell>
          <cell r="H12">
            <v>1056.2</v>
          </cell>
          <cell r="I12">
            <v>8586.9918699187001</v>
          </cell>
          <cell r="J12">
            <v>9871.0280373831774</v>
          </cell>
        </row>
        <row r="13">
          <cell r="D13">
            <v>90</v>
          </cell>
          <cell r="E13">
            <v>97</v>
          </cell>
          <cell r="F13">
            <v>78</v>
          </cell>
          <cell r="G13">
            <v>80.412371134020617</v>
          </cell>
          <cell r="H13">
            <v>767.2</v>
          </cell>
          <cell r="I13">
            <v>8524.4444444444453</v>
          </cell>
          <cell r="J13">
            <v>9835.8974358974374</v>
          </cell>
        </row>
        <row r="14">
          <cell r="D14">
            <v>-33</v>
          </cell>
          <cell r="E14">
            <v>-47</v>
          </cell>
          <cell r="F14">
            <v>-29</v>
          </cell>
          <cell r="G14">
            <v>6.10681557846506</v>
          </cell>
          <cell r="H14">
            <v>-289</v>
          </cell>
          <cell r="I14">
            <v>-62.547425474254851</v>
          </cell>
          <cell r="J14">
            <v>-35.130601485740044</v>
          </cell>
        </row>
        <row r="15">
          <cell r="D15">
            <v>309</v>
          </cell>
          <cell r="E15">
            <v>257</v>
          </cell>
          <cell r="F15">
            <v>175</v>
          </cell>
          <cell r="G15">
            <v>68.093385214007782</v>
          </cell>
          <cell r="H15">
            <v>931</v>
          </cell>
          <cell r="I15">
            <v>3012.9449838187702</v>
          </cell>
          <cell r="J15">
            <v>5320</v>
          </cell>
        </row>
        <row r="16">
          <cell r="D16">
            <v>162</v>
          </cell>
          <cell r="E16">
            <v>256</v>
          </cell>
          <cell r="F16">
            <v>171</v>
          </cell>
          <cell r="G16">
            <v>66.796875</v>
          </cell>
          <cell r="H16">
            <v>739.2</v>
          </cell>
          <cell r="I16">
            <v>4562.9629629629635</v>
          </cell>
          <cell r="J16">
            <v>4322.8070175438597</v>
          </cell>
        </row>
        <row r="17">
          <cell r="D17">
            <v>-147</v>
          </cell>
          <cell r="E17">
            <v>-1</v>
          </cell>
          <cell r="F17">
            <v>-4</v>
          </cell>
          <cell r="G17">
            <v>-1.2965102140077818</v>
          </cell>
          <cell r="H17">
            <v>-191.79999999999995</v>
          </cell>
          <cell r="I17">
            <v>1550.0179791441933</v>
          </cell>
          <cell r="J17">
            <v>-997.19298245614027</v>
          </cell>
        </row>
        <row r="18">
          <cell r="D18">
            <v>99</v>
          </cell>
          <cell r="E18">
            <v>94</v>
          </cell>
          <cell r="F18">
            <v>81</v>
          </cell>
          <cell r="G18">
            <v>86.170212765957444</v>
          </cell>
          <cell r="H18">
            <v>384.8</v>
          </cell>
          <cell r="I18">
            <v>3886.8686868686868</v>
          </cell>
          <cell r="J18">
            <v>4750.617283950618</v>
          </cell>
        </row>
        <row r="19">
          <cell r="D19">
            <v>86</v>
          </cell>
          <cell r="E19">
            <v>106</v>
          </cell>
          <cell r="F19">
            <v>101</v>
          </cell>
          <cell r="G19">
            <v>95.283018867924525</v>
          </cell>
          <cell r="H19">
            <v>398.4</v>
          </cell>
          <cell r="I19">
            <v>4632.5581395348836</v>
          </cell>
          <cell r="J19">
            <v>3944.5544554455446</v>
          </cell>
        </row>
        <row r="20">
          <cell r="D20">
            <v>-13</v>
          </cell>
          <cell r="E20">
            <v>12</v>
          </cell>
          <cell r="F20">
            <v>20</v>
          </cell>
          <cell r="G20">
            <v>9.112806101967081</v>
          </cell>
          <cell r="H20">
            <v>13.599999999999966</v>
          </cell>
          <cell r="I20">
            <v>745.68945266619676</v>
          </cell>
          <cell r="J20">
            <v>-806.06282850507341</v>
          </cell>
        </row>
        <row r="21">
          <cell r="D21">
            <v>167</v>
          </cell>
          <cell r="E21">
            <v>206</v>
          </cell>
          <cell r="F21">
            <v>142</v>
          </cell>
          <cell r="G21">
            <v>68.932038834951456</v>
          </cell>
          <cell r="H21">
            <v>1198.5999999999999</v>
          </cell>
          <cell r="I21">
            <v>7177.2455089820351</v>
          </cell>
          <cell r="J21">
            <v>8440.8450704225343</v>
          </cell>
        </row>
        <row r="22">
          <cell r="D22">
            <v>98</v>
          </cell>
          <cell r="E22">
            <v>171</v>
          </cell>
          <cell r="F22">
            <v>115</v>
          </cell>
          <cell r="G22">
            <v>67.251461988304087</v>
          </cell>
          <cell r="H22">
            <v>756.1</v>
          </cell>
          <cell r="I22">
            <v>7715.3061224489802</v>
          </cell>
          <cell r="J22">
            <v>6574.782608695652</v>
          </cell>
        </row>
        <row r="23">
          <cell r="D23">
            <v>-69</v>
          </cell>
          <cell r="E23">
            <v>-35</v>
          </cell>
          <cell r="F23">
            <v>-27</v>
          </cell>
          <cell r="G23">
            <v>-1.6805768466473694</v>
          </cell>
          <cell r="H23">
            <v>-442.49999999999989</v>
          </cell>
          <cell r="I23">
            <v>538.06061346694514</v>
          </cell>
          <cell r="J23">
            <v>-1866.0624617268822</v>
          </cell>
        </row>
        <row r="24">
          <cell r="D24">
            <v>73</v>
          </cell>
          <cell r="E24">
            <v>70</v>
          </cell>
          <cell r="F24">
            <v>52</v>
          </cell>
          <cell r="G24">
            <v>74.285714285714292</v>
          </cell>
          <cell r="H24">
            <v>370.4</v>
          </cell>
          <cell r="I24">
            <v>5073.9726027397264</v>
          </cell>
          <cell r="J24">
            <v>7123.0769230769229</v>
          </cell>
        </row>
        <row r="25">
          <cell r="D25">
            <v>63</v>
          </cell>
          <cell r="E25">
            <v>81</v>
          </cell>
          <cell r="F25">
            <v>50</v>
          </cell>
          <cell r="G25">
            <v>61.728395061728392</v>
          </cell>
          <cell r="H25">
            <v>360.8</v>
          </cell>
          <cell r="I25">
            <v>5726.9841269841272</v>
          </cell>
          <cell r="J25">
            <v>7216</v>
          </cell>
        </row>
        <row r="26">
          <cell r="D26">
            <v>-10</v>
          </cell>
          <cell r="E26">
            <v>11</v>
          </cell>
          <cell r="F26">
            <v>-2</v>
          </cell>
          <cell r="G26">
            <v>-12.5573192239859</v>
          </cell>
          <cell r="H26">
            <v>-9.5999999999999659</v>
          </cell>
          <cell r="I26">
            <v>653.01152424440079</v>
          </cell>
          <cell r="J26">
            <v>92.923076923077133</v>
          </cell>
        </row>
        <row r="27">
          <cell r="D27">
            <v>276</v>
          </cell>
          <cell r="E27">
            <v>267</v>
          </cell>
          <cell r="F27">
            <v>125</v>
          </cell>
          <cell r="G27">
            <v>46.816479400749067</v>
          </cell>
          <cell r="H27">
            <v>1729.5</v>
          </cell>
          <cell r="I27">
            <v>6266.304347826087</v>
          </cell>
          <cell r="J27">
            <v>13836</v>
          </cell>
        </row>
        <row r="28">
          <cell r="D28">
            <v>81</v>
          </cell>
          <cell r="E28">
            <v>234</v>
          </cell>
          <cell r="F28">
            <v>170</v>
          </cell>
          <cell r="G28">
            <v>72.649572649572647</v>
          </cell>
          <cell r="H28">
            <v>1405.4</v>
          </cell>
          <cell r="I28">
            <v>17350.617283950618</v>
          </cell>
          <cell r="J28">
            <v>8267.0588235294126</v>
          </cell>
        </row>
        <row r="29">
          <cell r="D29">
            <v>-195</v>
          </cell>
          <cell r="E29">
            <v>-33</v>
          </cell>
          <cell r="F29">
            <v>45</v>
          </cell>
          <cell r="G29">
            <v>25.83309324882358</v>
          </cell>
          <cell r="H29">
            <v>-324.09999999999991</v>
          </cell>
          <cell r="I29">
            <v>11084.31293612453</v>
          </cell>
          <cell r="J29">
            <v>-5568.9411764705874</v>
          </cell>
        </row>
        <row r="30">
          <cell r="D30">
            <v>580</v>
          </cell>
          <cell r="E30">
            <v>541</v>
          </cell>
          <cell r="F30">
            <v>278</v>
          </cell>
          <cell r="G30">
            <v>51.386321626617374</v>
          </cell>
          <cell r="H30">
            <v>2013.9</v>
          </cell>
          <cell r="I30">
            <v>3472.2413793103447</v>
          </cell>
          <cell r="J30">
            <v>7244.2446043165473</v>
          </cell>
        </row>
        <row r="31">
          <cell r="D31">
            <v>608</v>
          </cell>
          <cell r="E31">
            <v>647</v>
          </cell>
          <cell r="F31">
            <v>281</v>
          </cell>
          <cell r="G31">
            <v>43.431221020092735</v>
          </cell>
          <cell r="H31">
            <v>2233.8000000000002</v>
          </cell>
          <cell r="I31">
            <v>3674.0131578947371</v>
          </cell>
          <cell r="J31">
            <v>7949.4661921708193</v>
          </cell>
        </row>
        <row r="32">
          <cell r="D32">
            <v>28</v>
          </cell>
          <cell r="E32">
            <v>106</v>
          </cell>
          <cell r="F32">
            <v>3</v>
          </cell>
          <cell r="G32">
            <v>-7.9551006065246384</v>
          </cell>
          <cell r="H32">
            <v>219.90000000000009</v>
          </cell>
          <cell r="I32">
            <v>201.77177858439245</v>
          </cell>
          <cell r="J32">
            <v>705.221587854272</v>
          </cell>
        </row>
        <row r="33">
          <cell r="D33">
            <v>101</v>
          </cell>
          <cell r="E33">
            <v>116</v>
          </cell>
          <cell r="F33">
            <v>95</v>
          </cell>
          <cell r="G33">
            <v>81.896551724137936</v>
          </cell>
          <cell r="H33">
            <v>780.1</v>
          </cell>
          <cell r="I33">
            <v>7723.7623762376243</v>
          </cell>
          <cell r="J33">
            <v>8211.5789473684217</v>
          </cell>
        </row>
        <row r="34">
          <cell r="D34">
            <v>112</v>
          </cell>
          <cell r="E34">
            <v>178</v>
          </cell>
          <cell r="F34">
            <v>122</v>
          </cell>
          <cell r="G34">
            <v>68.539325842696627</v>
          </cell>
          <cell r="H34">
            <v>709.1</v>
          </cell>
          <cell r="I34">
            <v>6331.25</v>
          </cell>
          <cell r="J34">
            <v>5812.2950819672133</v>
          </cell>
        </row>
        <row r="35">
          <cell r="D35">
            <v>11</v>
          </cell>
          <cell r="E35">
            <v>62</v>
          </cell>
          <cell r="F35">
            <v>27</v>
          </cell>
          <cell r="G35">
            <v>-13.357225881441309</v>
          </cell>
          <cell r="H35">
            <v>-71</v>
          </cell>
          <cell r="I35">
            <v>-1392.5123762376243</v>
          </cell>
          <cell r="J35">
            <v>-2399.2838654012085</v>
          </cell>
        </row>
        <row r="36">
          <cell r="D36">
            <v>158</v>
          </cell>
          <cell r="E36">
            <v>147</v>
          </cell>
          <cell r="F36">
            <v>125</v>
          </cell>
          <cell r="G36">
            <v>85.034013605442183</v>
          </cell>
          <cell r="H36">
            <v>669.6</v>
          </cell>
          <cell r="I36">
            <v>4237.9746835443038</v>
          </cell>
          <cell r="J36">
            <v>5356.8</v>
          </cell>
        </row>
        <row r="37">
          <cell r="D37">
            <v>130</v>
          </cell>
          <cell r="E37">
            <v>159</v>
          </cell>
          <cell r="F37">
            <v>140</v>
          </cell>
          <cell r="G37">
            <v>88.050314465408803</v>
          </cell>
          <cell r="H37">
            <v>592.9</v>
          </cell>
          <cell r="I37">
            <v>4560.7692307692305</v>
          </cell>
          <cell r="J37">
            <v>4234.9999999999991</v>
          </cell>
        </row>
        <row r="38">
          <cell r="D38">
            <v>-28</v>
          </cell>
          <cell r="E38">
            <v>12</v>
          </cell>
          <cell r="F38">
            <v>15</v>
          </cell>
          <cell r="G38">
            <v>3.0163008599666199</v>
          </cell>
          <cell r="H38">
            <v>-76.700000000000045</v>
          </cell>
          <cell r="I38">
            <v>322.79454722492665</v>
          </cell>
          <cell r="J38">
            <v>-1121.8000000000011</v>
          </cell>
        </row>
        <row r="39">
          <cell r="D39">
            <v>137</v>
          </cell>
          <cell r="E39">
            <v>130</v>
          </cell>
          <cell r="F39">
            <v>76</v>
          </cell>
          <cell r="G39">
            <v>58.46153846153846</v>
          </cell>
          <cell r="H39">
            <v>724.7</v>
          </cell>
          <cell r="I39">
            <v>5289.7810218978102</v>
          </cell>
          <cell r="J39">
            <v>9535.5263157894733</v>
          </cell>
        </row>
        <row r="40">
          <cell r="D40">
            <v>120</v>
          </cell>
          <cell r="E40">
            <v>119</v>
          </cell>
          <cell r="F40">
            <v>78</v>
          </cell>
          <cell r="G40">
            <v>65.546218487394952</v>
          </cell>
          <cell r="H40">
            <v>631.9</v>
          </cell>
          <cell r="I40">
            <v>5265.833333333333</v>
          </cell>
          <cell r="J40">
            <v>8101.2820512820517</v>
          </cell>
        </row>
        <row r="41">
          <cell r="D41">
            <v>-17</v>
          </cell>
          <cell r="E41">
            <v>-11</v>
          </cell>
          <cell r="F41">
            <v>2</v>
          </cell>
          <cell r="G41">
            <v>7.0846800258564926</v>
          </cell>
          <cell r="H41">
            <v>-92.800000000000068</v>
          </cell>
          <cell r="I41">
            <v>-23.947688564477176</v>
          </cell>
          <cell r="J41">
            <v>-1434.2442645074216</v>
          </cell>
        </row>
        <row r="42">
          <cell r="D42">
            <v>175</v>
          </cell>
          <cell r="E42">
            <v>236</v>
          </cell>
          <cell r="F42">
            <v>155</v>
          </cell>
          <cell r="G42">
            <v>65.677966101694921</v>
          </cell>
          <cell r="H42">
            <v>1288.3</v>
          </cell>
          <cell r="I42">
            <v>7361.7142857142853</v>
          </cell>
          <cell r="J42">
            <v>8311.612903225805</v>
          </cell>
        </row>
        <row r="43">
          <cell r="D43">
            <v>109</v>
          </cell>
          <cell r="E43">
            <v>191</v>
          </cell>
          <cell r="F43">
            <v>107</v>
          </cell>
          <cell r="G43">
            <v>56.02094240837696</v>
          </cell>
          <cell r="H43">
            <v>715.3</v>
          </cell>
          <cell r="I43">
            <v>6562.3853211009173</v>
          </cell>
          <cell r="J43">
            <v>6685.0467289719627</v>
          </cell>
        </row>
        <row r="44">
          <cell r="D44">
            <v>-66</v>
          </cell>
          <cell r="E44">
            <v>-45</v>
          </cell>
          <cell r="F44">
            <v>-48</v>
          </cell>
          <cell r="G44">
            <v>-9.6570236933179601</v>
          </cell>
          <cell r="H44">
            <v>-573</v>
          </cell>
          <cell r="I44">
            <v>-799.32896461336804</v>
          </cell>
          <cell r="J44">
            <v>-1626.5661742538423</v>
          </cell>
        </row>
        <row r="45">
          <cell r="D45">
            <v>29</v>
          </cell>
          <cell r="E45">
            <v>40</v>
          </cell>
          <cell r="F45">
            <v>30</v>
          </cell>
          <cell r="G45">
            <v>75</v>
          </cell>
          <cell r="H45">
            <v>202.8</v>
          </cell>
          <cell r="I45">
            <v>6993.1034482758623</v>
          </cell>
          <cell r="J45">
            <v>6760.0000000000009</v>
          </cell>
        </row>
        <row r="46">
          <cell r="D46">
            <v>44</v>
          </cell>
          <cell r="E46">
            <v>56</v>
          </cell>
          <cell r="F46">
            <v>35</v>
          </cell>
          <cell r="G46">
            <v>62.5</v>
          </cell>
          <cell r="H46">
            <v>157.69999999999999</v>
          </cell>
          <cell r="I46">
            <v>3584.090909090909</v>
          </cell>
          <cell r="J46">
            <v>4505.7142857142853</v>
          </cell>
        </row>
        <row r="47">
          <cell r="D47">
            <v>15</v>
          </cell>
          <cell r="E47">
            <v>16</v>
          </cell>
          <cell r="F47">
            <v>5</v>
          </cell>
          <cell r="G47">
            <v>-12.5</v>
          </cell>
          <cell r="H47">
            <v>-45.100000000000023</v>
          </cell>
          <cell r="I47">
            <v>-3409.0125391849533</v>
          </cell>
          <cell r="J47">
            <v>-2254.2857142857156</v>
          </cell>
        </row>
        <row r="48">
          <cell r="D48">
            <v>264</v>
          </cell>
          <cell r="E48">
            <v>227</v>
          </cell>
          <cell r="F48">
            <v>176</v>
          </cell>
          <cell r="G48">
            <v>77.533039647577098</v>
          </cell>
          <cell r="H48">
            <v>1284</v>
          </cell>
          <cell r="I48">
            <v>4863.6363636363631</v>
          </cell>
          <cell r="J48">
            <v>7295.454545454546</v>
          </cell>
        </row>
        <row r="49">
          <cell r="D49">
            <v>123</v>
          </cell>
          <cell r="E49">
            <v>261</v>
          </cell>
          <cell r="F49">
            <v>204</v>
          </cell>
          <cell r="G49">
            <v>78.160919540229884</v>
          </cell>
          <cell r="H49">
            <v>900.4</v>
          </cell>
          <cell r="I49">
            <v>7320.3252032520322</v>
          </cell>
          <cell r="J49">
            <v>4413.7254901960787</v>
          </cell>
        </row>
        <row r="50">
          <cell r="D50">
            <v>-141</v>
          </cell>
          <cell r="E50">
            <v>34</v>
          </cell>
          <cell r="F50">
            <v>28</v>
          </cell>
          <cell r="G50">
            <v>0.62787989265278554</v>
          </cell>
          <cell r="H50">
            <v>-383.6</v>
          </cell>
          <cell r="I50">
            <v>2456.6888396156692</v>
          </cell>
          <cell r="J50">
            <v>-2881.7290552584673</v>
          </cell>
        </row>
        <row r="51">
          <cell r="D51">
            <v>87</v>
          </cell>
          <cell r="E51">
            <v>64</v>
          </cell>
          <cell r="F51">
            <v>60</v>
          </cell>
          <cell r="G51">
            <v>93.75</v>
          </cell>
          <cell r="H51">
            <v>404.4</v>
          </cell>
          <cell r="I51">
            <v>4648.2758620689656</v>
          </cell>
          <cell r="J51">
            <v>6739.9999999999991</v>
          </cell>
        </row>
        <row r="52">
          <cell r="D52">
            <v>38</v>
          </cell>
          <cell r="E52">
            <v>78</v>
          </cell>
          <cell r="F52">
            <v>48</v>
          </cell>
          <cell r="G52">
            <v>61.53846153846154</v>
          </cell>
          <cell r="H52">
            <v>325.10000000000002</v>
          </cell>
          <cell r="I52">
            <v>8555.2631578947367</v>
          </cell>
          <cell r="J52">
            <v>6772.916666666667</v>
          </cell>
        </row>
        <row r="53">
          <cell r="D53">
            <v>-49</v>
          </cell>
          <cell r="E53">
            <v>14</v>
          </cell>
          <cell r="F53">
            <v>-12</v>
          </cell>
          <cell r="G53">
            <v>-32.21153846153846</v>
          </cell>
          <cell r="H53">
            <v>-79.299999999999955</v>
          </cell>
          <cell r="I53">
            <v>3906.9872958257711</v>
          </cell>
          <cell r="J53">
            <v>32.916666666667879</v>
          </cell>
        </row>
        <row r="54">
          <cell r="D54">
            <v>233</v>
          </cell>
          <cell r="E54">
            <v>195</v>
          </cell>
          <cell r="F54">
            <v>118</v>
          </cell>
          <cell r="G54">
            <v>60.512820512820511</v>
          </cell>
          <cell r="H54">
            <v>1575.1</v>
          </cell>
          <cell r="I54">
            <v>6760.0858369098705</v>
          </cell>
          <cell r="J54">
            <v>13348.305084745762</v>
          </cell>
        </row>
        <row r="55">
          <cell r="D55">
            <v>148</v>
          </cell>
          <cell r="E55">
            <v>234</v>
          </cell>
          <cell r="F55">
            <v>153</v>
          </cell>
          <cell r="G55">
            <v>65.384615384615387</v>
          </cell>
          <cell r="H55">
            <v>1463.8</v>
          </cell>
          <cell r="I55">
            <v>9890.54054054054</v>
          </cell>
          <cell r="J55">
            <v>9567.3202614379079</v>
          </cell>
        </row>
        <row r="56">
          <cell r="D56">
            <v>-85</v>
          </cell>
          <cell r="E56">
            <v>39</v>
          </cell>
          <cell r="F56">
            <v>35</v>
          </cell>
          <cell r="G56">
            <v>4.8717948717948758</v>
          </cell>
          <cell r="H56">
            <v>-111.29999999999995</v>
          </cell>
          <cell r="I56">
            <v>3130.4547036306694</v>
          </cell>
          <cell r="J56">
            <v>-3780.9848233078537</v>
          </cell>
        </row>
        <row r="57">
          <cell r="D57">
            <v>679</v>
          </cell>
          <cell r="E57">
            <v>628</v>
          </cell>
          <cell r="F57">
            <v>414</v>
          </cell>
          <cell r="G57">
            <v>65.923566878980893</v>
          </cell>
          <cell r="H57">
            <v>2407.5</v>
          </cell>
          <cell r="I57">
            <v>3545.6553755522827</v>
          </cell>
          <cell r="J57">
            <v>5815.217391304348</v>
          </cell>
        </row>
        <row r="58">
          <cell r="D58">
            <v>869</v>
          </cell>
          <cell r="E58">
            <v>881</v>
          </cell>
          <cell r="F58">
            <v>601</v>
          </cell>
          <cell r="G58">
            <v>68.217934165720777</v>
          </cell>
          <cell r="H58">
            <v>2522.6999999999998</v>
          </cell>
          <cell r="I58">
            <v>2902.9919447640964</v>
          </cell>
          <cell r="J58">
            <v>4197.5041597337768</v>
          </cell>
        </row>
        <row r="59">
          <cell r="D59">
            <v>190</v>
          </cell>
          <cell r="E59">
            <v>253</v>
          </cell>
          <cell r="F59">
            <v>187</v>
          </cell>
          <cell r="G59">
            <v>2.2943672867398845</v>
          </cell>
          <cell r="H59">
            <v>115.19999999999982</v>
          </cell>
          <cell r="I59">
            <v>-642.66343078818636</v>
          </cell>
          <cell r="J59">
            <v>-1617.7132315705712</v>
          </cell>
        </row>
        <row r="60">
          <cell r="D60">
            <v>308</v>
          </cell>
          <cell r="E60">
            <v>195</v>
          </cell>
          <cell r="F60">
            <v>111</v>
          </cell>
          <cell r="G60">
            <v>56.92307692307692</v>
          </cell>
          <cell r="H60">
            <v>1873.6</v>
          </cell>
          <cell r="I60">
            <v>6083.1168831168834</v>
          </cell>
          <cell r="J60">
            <v>16879.279279279279</v>
          </cell>
        </row>
        <row r="61">
          <cell r="D61">
            <v>172</v>
          </cell>
          <cell r="E61">
            <v>362</v>
          </cell>
          <cell r="F61">
            <v>261</v>
          </cell>
          <cell r="G61">
            <v>72.099447513812152</v>
          </cell>
          <cell r="H61">
            <v>1869.5</v>
          </cell>
          <cell r="I61">
            <v>10869.186046511628</v>
          </cell>
          <cell r="J61">
            <v>7162.8352490421457</v>
          </cell>
        </row>
        <row r="62">
          <cell r="D62">
            <v>-136</v>
          </cell>
          <cell r="E62">
            <v>167</v>
          </cell>
          <cell r="F62">
            <v>150</v>
          </cell>
          <cell r="G62">
            <v>15.176370590735232</v>
          </cell>
          <cell r="H62">
            <v>-4.0999999999999091</v>
          </cell>
          <cell r="I62">
            <v>4786.0691633947445</v>
          </cell>
          <cell r="J62">
            <v>-9716.4440302371331</v>
          </cell>
        </row>
        <row r="63">
          <cell r="D63">
            <v>237</v>
          </cell>
          <cell r="E63">
            <v>169</v>
          </cell>
          <cell r="F63">
            <v>116</v>
          </cell>
          <cell r="G63">
            <v>68.639053254437869</v>
          </cell>
          <cell r="H63">
            <v>1054.5999999999999</v>
          </cell>
          <cell r="I63">
            <v>4449.7890295358648</v>
          </cell>
          <cell r="J63">
            <v>9091.3793103448279</v>
          </cell>
        </row>
        <row r="64">
          <cell r="D64">
            <v>93</v>
          </cell>
          <cell r="E64">
            <v>217</v>
          </cell>
          <cell r="F64">
            <v>116</v>
          </cell>
          <cell r="G64">
            <v>53.456221198156683</v>
          </cell>
          <cell r="H64">
            <v>873.5</v>
          </cell>
          <cell r="I64">
            <v>9392.4731182795695</v>
          </cell>
          <cell r="J64">
            <v>7530.1724137931033</v>
          </cell>
        </row>
        <row r="65">
          <cell r="D65">
            <v>-144</v>
          </cell>
          <cell r="E65">
            <v>48</v>
          </cell>
          <cell r="F65">
            <v>0</v>
          </cell>
          <cell r="G65">
            <v>-15.182832056281185</v>
          </cell>
          <cell r="H65">
            <v>-181.09999999999991</v>
          </cell>
          <cell r="I65">
            <v>4942.6840887437047</v>
          </cell>
          <cell r="J65">
            <v>-1561.2068965517246</v>
          </cell>
        </row>
        <row r="66">
          <cell r="D66">
            <v>4652</v>
          </cell>
          <cell r="E66">
            <v>4261</v>
          </cell>
          <cell r="F66">
            <v>2687</v>
          </cell>
          <cell r="G66">
            <v>63.060314480168977</v>
          </cell>
          <cell r="H66">
            <v>23586.599999999995</v>
          </cell>
          <cell r="I66">
            <v>5070.2063628546848</v>
          </cell>
          <cell r="J66">
            <v>8778.0424264979501</v>
          </cell>
        </row>
        <row r="67">
          <cell r="D67">
            <v>3754</v>
          </cell>
          <cell r="E67">
            <v>5014</v>
          </cell>
          <cell r="F67">
            <v>3207</v>
          </cell>
          <cell r="G67">
            <v>63.960909453530114</v>
          </cell>
          <cell r="H67">
            <v>21618.899999999998</v>
          </cell>
          <cell r="I67">
            <v>5758.8971763452309</v>
          </cell>
          <cell r="J67">
            <v>6741.1599625818517</v>
          </cell>
        </row>
        <row r="68">
          <cell r="D68">
            <v>-898</v>
          </cell>
          <cell r="E68">
            <v>753</v>
          </cell>
          <cell r="F68">
            <v>520</v>
          </cell>
          <cell r="G68">
            <v>0.90059497336113736</v>
          </cell>
          <cell r="H68">
            <v>-1967.6999999999971</v>
          </cell>
          <cell r="I68">
            <v>688.69081349054613</v>
          </cell>
          <cell r="J68">
            <v>-2036.8824639160985</v>
          </cell>
        </row>
      </sheetData>
      <sheetData sheetId="10">
        <row r="6">
          <cell r="D6">
            <v>641</v>
          </cell>
          <cell r="E6">
            <v>651</v>
          </cell>
          <cell r="F6">
            <v>179</v>
          </cell>
          <cell r="G6">
            <v>27.496159754224269</v>
          </cell>
          <cell r="H6">
            <v>4294.6000000000004</v>
          </cell>
          <cell r="I6">
            <v>6699.8439937597514</v>
          </cell>
          <cell r="J6">
            <v>23992.178770949722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147.69999999999999</v>
          </cell>
          <cell r="I7">
            <v>0</v>
          </cell>
          <cell r="J7">
            <v>0</v>
          </cell>
        </row>
        <row r="8">
          <cell r="D8">
            <v>-641</v>
          </cell>
          <cell r="E8">
            <v>-651</v>
          </cell>
          <cell r="F8">
            <v>-179</v>
          </cell>
          <cell r="G8">
            <v>-27.496159754224269</v>
          </cell>
          <cell r="H8">
            <v>-4146.9000000000005</v>
          </cell>
          <cell r="I8">
            <v>-6699.8439937597514</v>
          </cell>
          <cell r="J8">
            <v>-23992.178770949722</v>
          </cell>
        </row>
        <row r="9">
          <cell r="D9">
            <v>282</v>
          </cell>
          <cell r="E9">
            <v>269</v>
          </cell>
          <cell r="F9">
            <v>96</v>
          </cell>
          <cell r="G9">
            <v>35.687732342007436</v>
          </cell>
          <cell r="H9">
            <v>1956.6</v>
          </cell>
          <cell r="I9">
            <v>6938.2978723404249</v>
          </cell>
          <cell r="J9">
            <v>20381.249999999996</v>
          </cell>
        </row>
        <row r="10">
          <cell r="D10">
            <v>50</v>
          </cell>
          <cell r="E10">
            <v>50</v>
          </cell>
          <cell r="F10">
            <v>21</v>
          </cell>
          <cell r="G10">
            <v>42</v>
          </cell>
          <cell r="H10">
            <v>171</v>
          </cell>
          <cell r="I10">
            <v>3420</v>
          </cell>
          <cell r="J10">
            <v>8142.8571428571422</v>
          </cell>
        </row>
        <row r="11">
          <cell r="D11">
            <v>-232</v>
          </cell>
          <cell r="E11">
            <v>-219</v>
          </cell>
          <cell r="F11">
            <v>-75</v>
          </cell>
          <cell r="G11">
            <v>6.3122676579925638</v>
          </cell>
          <cell r="H11">
            <v>-1785.6</v>
          </cell>
          <cell r="I11">
            <v>-3518.2978723404249</v>
          </cell>
          <cell r="J11">
            <v>-12238.392857142855</v>
          </cell>
        </row>
        <row r="12">
          <cell r="D12">
            <v>118</v>
          </cell>
          <cell r="E12">
            <v>115</v>
          </cell>
          <cell r="F12">
            <v>65</v>
          </cell>
          <cell r="G12">
            <v>56.521739130434781</v>
          </cell>
          <cell r="H12">
            <v>1002.5</v>
          </cell>
          <cell r="I12">
            <v>8495.7627118644068</v>
          </cell>
          <cell r="J12">
            <v>15423.076923076924</v>
          </cell>
        </row>
        <row r="13">
          <cell r="D13">
            <v>46</v>
          </cell>
          <cell r="E13">
            <v>61</v>
          </cell>
          <cell r="F13">
            <v>32</v>
          </cell>
          <cell r="G13">
            <v>52.459016393442624</v>
          </cell>
          <cell r="H13">
            <v>500.8</v>
          </cell>
          <cell r="I13">
            <v>10886.956521739132</v>
          </cell>
          <cell r="J13">
            <v>15650</v>
          </cell>
        </row>
        <row r="14">
          <cell r="D14">
            <v>-72</v>
          </cell>
          <cell r="E14">
            <v>-54</v>
          </cell>
          <cell r="F14">
            <v>-33</v>
          </cell>
          <cell r="G14">
            <v>-4.062722736992157</v>
          </cell>
          <cell r="H14">
            <v>-501.7</v>
          </cell>
          <cell r="I14">
            <v>2391.193809874725</v>
          </cell>
          <cell r="J14">
            <v>226.92307692307622</v>
          </cell>
        </row>
        <row r="15">
          <cell r="D15">
            <v>282</v>
          </cell>
          <cell r="E15">
            <v>286</v>
          </cell>
          <cell r="F15">
            <v>150</v>
          </cell>
          <cell r="G15">
            <v>52.447552447552447</v>
          </cell>
          <cell r="H15">
            <v>2068.5</v>
          </cell>
          <cell r="I15">
            <v>7335.1063829787226</v>
          </cell>
          <cell r="J15">
            <v>13790</v>
          </cell>
        </row>
        <row r="16">
          <cell r="D16">
            <v>90</v>
          </cell>
          <cell r="E16">
            <v>121</v>
          </cell>
          <cell r="F16">
            <v>52</v>
          </cell>
          <cell r="G16">
            <v>42.97520661157025</v>
          </cell>
          <cell r="H16">
            <v>551.9</v>
          </cell>
          <cell r="I16">
            <v>6132.2222222222217</v>
          </cell>
          <cell r="J16">
            <v>10613.461538461537</v>
          </cell>
        </row>
        <row r="17">
          <cell r="D17">
            <v>-192</v>
          </cell>
          <cell r="E17">
            <v>-165</v>
          </cell>
          <cell r="F17">
            <v>-98</v>
          </cell>
          <cell r="G17">
            <v>-9.4723458359821961</v>
          </cell>
          <cell r="H17">
            <v>-1516.6</v>
          </cell>
          <cell r="I17">
            <v>-1202.8841607565009</v>
          </cell>
          <cell r="J17">
            <v>-3176.5384615384628</v>
          </cell>
        </row>
        <row r="18">
          <cell r="D18">
            <v>213</v>
          </cell>
          <cell r="E18">
            <v>219</v>
          </cell>
          <cell r="F18">
            <v>132</v>
          </cell>
          <cell r="G18">
            <v>60.273972602739725</v>
          </cell>
          <cell r="H18">
            <v>1770.1</v>
          </cell>
          <cell r="I18">
            <v>8310.3286384976509</v>
          </cell>
          <cell r="J18">
            <v>13409.848484848484</v>
          </cell>
        </row>
        <row r="19">
          <cell r="D19">
            <v>84</v>
          </cell>
          <cell r="E19">
            <v>88</v>
          </cell>
          <cell r="F19">
            <v>72</v>
          </cell>
          <cell r="G19">
            <v>81.818181818181813</v>
          </cell>
          <cell r="H19">
            <v>720</v>
          </cell>
          <cell r="I19">
            <v>8571.4285714285706</v>
          </cell>
          <cell r="J19">
            <v>10000</v>
          </cell>
        </row>
        <row r="20">
          <cell r="D20">
            <v>-129</v>
          </cell>
          <cell r="E20">
            <v>-131</v>
          </cell>
          <cell r="F20">
            <v>-60</v>
          </cell>
          <cell r="G20">
            <v>21.544209215442088</v>
          </cell>
          <cell r="H20">
            <v>-1050.0999999999999</v>
          </cell>
          <cell r="I20">
            <v>261.09993293091975</v>
          </cell>
          <cell r="J20">
            <v>-3409.8484848484841</v>
          </cell>
        </row>
        <row r="21">
          <cell r="D21">
            <v>123</v>
          </cell>
          <cell r="E21">
            <v>115</v>
          </cell>
          <cell r="F21">
            <v>32</v>
          </cell>
          <cell r="G21">
            <v>27.826086956521738</v>
          </cell>
          <cell r="H21">
            <v>932</v>
          </cell>
          <cell r="I21">
            <v>7577.2357723577234</v>
          </cell>
          <cell r="J21">
            <v>29125</v>
          </cell>
        </row>
        <row r="22">
          <cell r="D22">
            <v>1</v>
          </cell>
          <cell r="E22">
            <v>2</v>
          </cell>
          <cell r="F22">
            <v>2</v>
          </cell>
          <cell r="G22">
            <v>100</v>
          </cell>
          <cell r="H22">
            <v>17.600000000000001</v>
          </cell>
          <cell r="I22">
            <v>17600</v>
          </cell>
          <cell r="J22">
            <v>8800</v>
          </cell>
        </row>
        <row r="23">
          <cell r="D23">
            <v>-122</v>
          </cell>
          <cell r="E23">
            <v>-113</v>
          </cell>
          <cell r="F23">
            <v>-30</v>
          </cell>
          <cell r="G23">
            <v>72.173913043478265</v>
          </cell>
          <cell r="H23">
            <v>-914.4</v>
          </cell>
          <cell r="I23">
            <v>10022.764227642278</v>
          </cell>
          <cell r="J23">
            <v>-20325</v>
          </cell>
        </row>
        <row r="24">
          <cell r="D24">
            <v>135</v>
          </cell>
          <cell r="E24">
            <v>133</v>
          </cell>
          <cell r="F24">
            <v>51</v>
          </cell>
          <cell r="G24">
            <v>38.345864661654133</v>
          </cell>
          <cell r="H24">
            <v>939.1</v>
          </cell>
          <cell r="I24">
            <v>6956.2962962962965</v>
          </cell>
          <cell r="J24">
            <v>18413.725490196081</v>
          </cell>
        </row>
        <row r="25">
          <cell r="D25">
            <v>30</v>
          </cell>
          <cell r="E25">
            <v>31</v>
          </cell>
          <cell r="F25">
            <v>8</v>
          </cell>
          <cell r="G25">
            <v>25.806451612903224</v>
          </cell>
          <cell r="H25">
            <v>150.80000000000001</v>
          </cell>
          <cell r="I25">
            <v>5026.666666666667</v>
          </cell>
          <cell r="J25">
            <v>18850</v>
          </cell>
        </row>
        <row r="26">
          <cell r="D26">
            <v>-105</v>
          </cell>
          <cell r="E26">
            <v>-102</v>
          </cell>
          <cell r="F26">
            <v>-43</v>
          </cell>
          <cell r="G26">
            <v>-12.539413048750909</v>
          </cell>
          <cell r="H26">
            <v>-788.3</v>
          </cell>
          <cell r="I26">
            <v>-1929.6296296296296</v>
          </cell>
          <cell r="J26">
            <v>436.2745098039195</v>
          </cell>
        </row>
        <row r="27">
          <cell r="D27">
            <v>21</v>
          </cell>
          <cell r="E27">
            <v>21</v>
          </cell>
          <cell r="F27">
            <v>2</v>
          </cell>
          <cell r="G27">
            <v>9.5238095238095237</v>
          </cell>
          <cell r="H27">
            <v>120.9</v>
          </cell>
          <cell r="I27">
            <v>5757.1428571428569</v>
          </cell>
          <cell r="J27">
            <v>60450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-21</v>
          </cell>
          <cell r="E29">
            <v>-21</v>
          </cell>
          <cell r="F29">
            <v>-2</v>
          </cell>
          <cell r="G29">
            <v>-9.5238095238095237</v>
          </cell>
          <cell r="H29">
            <v>-120.9</v>
          </cell>
          <cell r="I29">
            <v>-5757.1428571428569</v>
          </cell>
          <cell r="J29">
            <v>-60450</v>
          </cell>
        </row>
        <row r="30">
          <cell r="D30">
            <v>900</v>
          </cell>
          <cell r="E30">
            <v>900</v>
          </cell>
          <cell r="F30">
            <v>298</v>
          </cell>
          <cell r="G30">
            <v>33.111111111111114</v>
          </cell>
          <cell r="H30">
            <v>4481.8999999999996</v>
          </cell>
          <cell r="I30">
            <v>4979.8888888888887</v>
          </cell>
          <cell r="J30">
            <v>15039.932885906039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-900</v>
          </cell>
          <cell r="E32">
            <v>-900</v>
          </cell>
          <cell r="F32">
            <v>-298</v>
          </cell>
          <cell r="G32">
            <v>-33.111111111111114</v>
          </cell>
          <cell r="H32">
            <v>-4481.8999999999996</v>
          </cell>
          <cell r="I32">
            <v>-4979.8888888888887</v>
          </cell>
          <cell r="J32">
            <v>-15039.932885906039</v>
          </cell>
        </row>
        <row r="33">
          <cell r="D33">
            <v>387</v>
          </cell>
          <cell r="E33">
            <v>387</v>
          </cell>
          <cell r="F33">
            <v>291</v>
          </cell>
          <cell r="G33">
            <v>75.193798449612402</v>
          </cell>
          <cell r="H33">
            <v>2174.8000000000002</v>
          </cell>
          <cell r="I33">
            <v>5619.6382428940569</v>
          </cell>
          <cell r="J33">
            <v>7473.5395189003448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-387</v>
          </cell>
          <cell r="E35">
            <v>-387</v>
          </cell>
          <cell r="F35">
            <v>-291</v>
          </cell>
          <cell r="G35">
            <v>-75.193798449612402</v>
          </cell>
          <cell r="H35">
            <v>-2174.8000000000002</v>
          </cell>
          <cell r="I35">
            <v>-5619.6382428940569</v>
          </cell>
          <cell r="J35">
            <v>-7473.5395189003448</v>
          </cell>
        </row>
        <row r="36">
          <cell r="D36">
            <v>28</v>
          </cell>
          <cell r="E36">
            <v>27</v>
          </cell>
          <cell r="F36">
            <v>16</v>
          </cell>
          <cell r="G36">
            <v>0</v>
          </cell>
          <cell r="H36">
            <v>185.6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1</v>
          </cell>
          <cell r="F37">
            <v>1</v>
          </cell>
          <cell r="G37">
            <v>100</v>
          </cell>
          <cell r="H37">
            <v>6.4</v>
          </cell>
          <cell r="I37">
            <v>0</v>
          </cell>
          <cell r="J37">
            <v>6400</v>
          </cell>
        </row>
        <row r="38">
          <cell r="D38">
            <v>-28</v>
          </cell>
          <cell r="E38">
            <v>-26</v>
          </cell>
          <cell r="F38">
            <v>-15</v>
          </cell>
          <cell r="G38">
            <v>100</v>
          </cell>
          <cell r="H38">
            <v>-179.2</v>
          </cell>
          <cell r="I38">
            <v>0</v>
          </cell>
          <cell r="J38">
            <v>6400</v>
          </cell>
        </row>
        <row r="39">
          <cell r="D39">
            <v>126</v>
          </cell>
          <cell r="E39">
            <v>115</v>
          </cell>
          <cell r="F39">
            <v>40</v>
          </cell>
          <cell r="G39">
            <v>34.782608695652172</v>
          </cell>
          <cell r="H39">
            <v>799.2</v>
          </cell>
          <cell r="I39">
            <v>6342.8571428571431</v>
          </cell>
          <cell r="J39">
            <v>19980</v>
          </cell>
        </row>
        <row r="40">
          <cell r="D40">
            <v>0</v>
          </cell>
          <cell r="E40">
            <v>13</v>
          </cell>
          <cell r="F40">
            <v>4</v>
          </cell>
          <cell r="G40">
            <v>30.76923076923077</v>
          </cell>
          <cell r="H40">
            <v>64.2</v>
          </cell>
          <cell r="I40">
            <v>0</v>
          </cell>
          <cell r="J40">
            <v>16050</v>
          </cell>
        </row>
        <row r="41">
          <cell r="D41">
            <v>-126</v>
          </cell>
          <cell r="E41">
            <v>-102</v>
          </cell>
          <cell r="F41">
            <v>-36</v>
          </cell>
          <cell r="G41">
            <v>-4.013377926421402</v>
          </cell>
          <cell r="H41">
            <v>-735</v>
          </cell>
          <cell r="I41">
            <v>-6342.8571428571431</v>
          </cell>
          <cell r="J41">
            <v>-3930</v>
          </cell>
        </row>
        <row r="42">
          <cell r="D42">
            <v>150</v>
          </cell>
          <cell r="E42">
            <v>145</v>
          </cell>
          <cell r="F42">
            <v>76</v>
          </cell>
          <cell r="G42">
            <v>52.413793103448278</v>
          </cell>
          <cell r="H42">
            <v>1152.9000000000001</v>
          </cell>
          <cell r="I42">
            <v>7686.0000000000009</v>
          </cell>
          <cell r="J42">
            <v>15169.736842105263</v>
          </cell>
        </row>
        <row r="43">
          <cell r="D43">
            <v>0</v>
          </cell>
          <cell r="E43">
            <v>24</v>
          </cell>
          <cell r="F43">
            <v>11</v>
          </cell>
          <cell r="G43">
            <v>45.833333333333336</v>
          </cell>
          <cell r="H43">
            <v>161.19999999999999</v>
          </cell>
          <cell r="I43">
            <v>0</v>
          </cell>
          <cell r="J43">
            <v>14654.545454545454</v>
          </cell>
        </row>
        <row r="44">
          <cell r="D44">
            <v>-150</v>
          </cell>
          <cell r="E44">
            <v>-121</v>
          </cell>
          <cell r="F44">
            <v>-65</v>
          </cell>
          <cell r="G44">
            <v>-6.5804597701149419</v>
          </cell>
          <cell r="H44">
            <v>-991.7</v>
          </cell>
          <cell r="I44">
            <v>-7686.0000000000009</v>
          </cell>
          <cell r="J44">
            <v>-515.1913875598093</v>
          </cell>
        </row>
        <row r="45">
          <cell r="D45">
            <v>364</v>
          </cell>
          <cell r="E45">
            <v>353</v>
          </cell>
          <cell r="F45">
            <v>196</v>
          </cell>
          <cell r="G45">
            <v>55.524079320113316</v>
          </cell>
          <cell r="H45">
            <v>2013.7</v>
          </cell>
          <cell r="I45">
            <v>5532.1428571428578</v>
          </cell>
          <cell r="J45">
            <v>10273.979591836734</v>
          </cell>
        </row>
        <row r="46">
          <cell r="D46">
            <v>214</v>
          </cell>
          <cell r="E46">
            <v>225</v>
          </cell>
          <cell r="F46">
            <v>90</v>
          </cell>
          <cell r="G46">
            <v>40</v>
          </cell>
          <cell r="H46">
            <v>881.2</v>
          </cell>
          <cell r="I46">
            <v>4117.7570093457944</v>
          </cell>
          <cell r="J46">
            <v>9791.1111111111113</v>
          </cell>
        </row>
        <row r="47">
          <cell r="D47">
            <v>-150</v>
          </cell>
          <cell r="E47">
            <v>-128</v>
          </cell>
          <cell r="F47">
            <v>-106</v>
          </cell>
          <cell r="G47">
            <v>-15.524079320113316</v>
          </cell>
          <cell r="H47">
            <v>-1132.5</v>
          </cell>
          <cell r="I47">
            <v>-1414.3858477970634</v>
          </cell>
          <cell r="J47">
            <v>-482.86848072562316</v>
          </cell>
        </row>
        <row r="48">
          <cell r="D48">
            <v>380</v>
          </cell>
          <cell r="E48">
            <v>380</v>
          </cell>
          <cell r="F48">
            <v>205</v>
          </cell>
          <cell r="G48">
            <v>53.94736842105263</v>
          </cell>
          <cell r="H48">
            <v>2521.1</v>
          </cell>
          <cell r="I48">
            <v>6634.4736842105267</v>
          </cell>
          <cell r="J48">
            <v>12298.048780487803</v>
          </cell>
        </row>
        <row r="49">
          <cell r="D49">
            <v>117</v>
          </cell>
          <cell r="E49">
            <v>117</v>
          </cell>
          <cell r="F49">
            <v>27</v>
          </cell>
          <cell r="G49">
            <v>23.076923076923077</v>
          </cell>
          <cell r="H49">
            <v>625.4</v>
          </cell>
          <cell r="I49">
            <v>5345.2991452991446</v>
          </cell>
          <cell r="J49">
            <v>23162.96296296296</v>
          </cell>
        </row>
        <row r="50">
          <cell r="D50">
            <v>-263</v>
          </cell>
          <cell r="E50">
            <v>-263</v>
          </cell>
          <cell r="F50">
            <v>-178</v>
          </cell>
          <cell r="G50">
            <v>-30.870445344129553</v>
          </cell>
          <cell r="H50">
            <v>-1895.6999999999998</v>
          </cell>
          <cell r="I50">
            <v>-1289.1745389113821</v>
          </cell>
          <cell r="J50">
            <v>10864.914182475157</v>
          </cell>
        </row>
        <row r="51">
          <cell r="D51">
            <v>30</v>
          </cell>
          <cell r="E51">
            <v>28</v>
          </cell>
          <cell r="F51">
            <v>25</v>
          </cell>
          <cell r="G51">
            <v>89.285714285714292</v>
          </cell>
          <cell r="H51">
            <v>272.7</v>
          </cell>
          <cell r="I51">
            <v>9090</v>
          </cell>
          <cell r="J51">
            <v>10908</v>
          </cell>
        </row>
        <row r="52">
          <cell r="D52">
            <v>9</v>
          </cell>
          <cell r="E52">
            <v>14</v>
          </cell>
          <cell r="F52">
            <v>9</v>
          </cell>
          <cell r="G52">
            <v>64.285714285714292</v>
          </cell>
          <cell r="H52">
            <v>81.599999999999994</v>
          </cell>
          <cell r="I52">
            <v>9066.6666666666661</v>
          </cell>
          <cell r="J52">
            <v>9066.6666666666661</v>
          </cell>
        </row>
        <row r="53">
          <cell r="D53">
            <v>-21</v>
          </cell>
          <cell r="E53">
            <v>-14</v>
          </cell>
          <cell r="F53">
            <v>-16</v>
          </cell>
          <cell r="G53">
            <v>-25</v>
          </cell>
          <cell r="H53">
            <v>-191.1</v>
          </cell>
          <cell r="I53">
            <v>-23.33333333333394</v>
          </cell>
          <cell r="J53">
            <v>-1841.3333333333339</v>
          </cell>
        </row>
        <row r="54">
          <cell r="D54">
            <v>133</v>
          </cell>
          <cell r="E54">
            <v>106</v>
          </cell>
          <cell r="F54">
            <v>33</v>
          </cell>
          <cell r="G54">
            <v>31.132075471698112</v>
          </cell>
          <cell r="H54">
            <v>604.6</v>
          </cell>
          <cell r="I54">
            <v>4545.8646616541355</v>
          </cell>
          <cell r="J54">
            <v>18321.21212121212</v>
          </cell>
        </row>
        <row r="55">
          <cell r="D55">
            <v>0</v>
          </cell>
          <cell r="E55">
            <v>8</v>
          </cell>
          <cell r="F55">
            <v>5</v>
          </cell>
          <cell r="G55">
            <v>62.5</v>
          </cell>
          <cell r="H55">
            <v>104</v>
          </cell>
          <cell r="I55">
            <v>0</v>
          </cell>
          <cell r="J55">
            <v>20800</v>
          </cell>
        </row>
        <row r="56">
          <cell r="D56">
            <v>-133</v>
          </cell>
          <cell r="E56">
            <v>-98</v>
          </cell>
          <cell r="F56">
            <v>-28</v>
          </cell>
          <cell r="G56">
            <v>31.367924528301888</v>
          </cell>
          <cell r="H56">
            <v>-500.6</v>
          </cell>
          <cell r="I56">
            <v>-4545.8646616541355</v>
          </cell>
          <cell r="J56">
            <v>2478.7878787878799</v>
          </cell>
        </row>
        <row r="57">
          <cell r="D57">
            <v>1404</v>
          </cell>
          <cell r="E57">
            <v>1386</v>
          </cell>
          <cell r="F57">
            <v>695</v>
          </cell>
          <cell r="G57">
            <v>50.144300144300146</v>
          </cell>
          <cell r="H57">
            <v>7482.9</v>
          </cell>
          <cell r="I57">
            <v>5329.7008547008545</v>
          </cell>
          <cell r="J57">
            <v>10766.762589928057</v>
          </cell>
        </row>
        <row r="58">
          <cell r="D58">
            <v>326</v>
          </cell>
          <cell r="E58">
            <v>371</v>
          </cell>
          <cell r="F58">
            <v>170</v>
          </cell>
          <cell r="G58">
            <v>45.822102425876011</v>
          </cell>
          <cell r="H58">
            <v>1442.6</v>
          </cell>
          <cell r="I58">
            <v>4425.1533742331285</v>
          </cell>
          <cell r="J58">
            <v>8485.8823529411748</v>
          </cell>
        </row>
        <row r="59">
          <cell r="D59">
            <v>-1078</v>
          </cell>
          <cell r="E59">
            <v>-1015</v>
          </cell>
          <cell r="F59">
            <v>-525</v>
          </cell>
          <cell r="G59">
            <v>-4.3221977184241354</v>
          </cell>
          <cell r="H59">
            <v>-6040.2999999999993</v>
          </cell>
          <cell r="I59">
            <v>-904.54748046772602</v>
          </cell>
          <cell r="J59">
            <v>-2280.8802369868827</v>
          </cell>
        </row>
        <row r="60">
          <cell r="D60">
            <v>319</v>
          </cell>
          <cell r="E60">
            <v>323</v>
          </cell>
          <cell r="F60">
            <v>142</v>
          </cell>
          <cell r="G60">
            <v>43.962848297213625</v>
          </cell>
          <cell r="H60">
            <v>1842.1</v>
          </cell>
          <cell r="I60">
            <v>5774.6081504702188</v>
          </cell>
          <cell r="J60">
            <v>12972.535211267605</v>
          </cell>
        </row>
        <row r="61">
          <cell r="D61">
            <v>14</v>
          </cell>
          <cell r="E61">
            <v>35</v>
          </cell>
          <cell r="F61">
            <v>17</v>
          </cell>
          <cell r="G61">
            <v>48.571428571428569</v>
          </cell>
          <cell r="H61">
            <v>176.8</v>
          </cell>
          <cell r="I61">
            <v>12628.571428571429</v>
          </cell>
          <cell r="J61">
            <v>10400</v>
          </cell>
        </row>
        <row r="62">
          <cell r="D62">
            <v>-305</v>
          </cell>
          <cell r="E62">
            <v>-288</v>
          </cell>
          <cell r="F62">
            <v>-125</v>
          </cell>
          <cell r="G62">
            <v>4.608580274214944</v>
          </cell>
          <cell r="H62">
            <v>-1665.3</v>
          </cell>
          <cell r="I62">
            <v>6853.9632781012106</v>
          </cell>
          <cell r="J62">
            <v>-2572.5352112676046</v>
          </cell>
        </row>
        <row r="63">
          <cell r="D63">
            <v>87</v>
          </cell>
          <cell r="E63">
            <v>76</v>
          </cell>
          <cell r="F63">
            <v>29</v>
          </cell>
          <cell r="G63">
            <v>38.157894736842103</v>
          </cell>
          <cell r="H63">
            <v>601.79999999999995</v>
          </cell>
          <cell r="I63">
            <v>6917.2413793103451</v>
          </cell>
          <cell r="J63">
            <v>20751.724137931033</v>
          </cell>
        </row>
        <row r="64">
          <cell r="D64">
            <v>39</v>
          </cell>
          <cell r="E64">
            <v>51</v>
          </cell>
          <cell r="F64">
            <v>14</v>
          </cell>
          <cell r="G64">
            <v>27.450980392156861</v>
          </cell>
          <cell r="H64">
            <v>313.10000000000002</v>
          </cell>
          <cell r="I64">
            <v>8028.2051282051279</v>
          </cell>
          <cell r="J64">
            <v>22364.285714285717</v>
          </cell>
        </row>
        <row r="65">
          <cell r="D65">
            <v>-48</v>
          </cell>
          <cell r="E65">
            <v>-25</v>
          </cell>
          <cell r="F65">
            <v>-15</v>
          </cell>
          <cell r="G65">
            <v>-10.706914344685242</v>
          </cell>
          <cell r="H65">
            <v>-288.69999999999993</v>
          </cell>
          <cell r="I65">
            <v>1110.9637488947828</v>
          </cell>
          <cell r="J65">
            <v>1612.5615763546848</v>
          </cell>
        </row>
        <row r="66">
          <cell r="D66">
            <v>6123</v>
          </cell>
          <cell r="E66">
            <v>6035</v>
          </cell>
          <cell r="F66">
            <v>2753</v>
          </cell>
          <cell r="G66">
            <v>45.617232808616407</v>
          </cell>
          <cell r="H66">
            <v>37217.599999999999</v>
          </cell>
          <cell r="I66">
            <v>6078.3276171811203</v>
          </cell>
          <cell r="J66">
            <v>13518.924809298946</v>
          </cell>
        </row>
        <row r="67">
          <cell r="D67">
            <v>1020</v>
          </cell>
          <cell r="E67">
            <v>1212</v>
          </cell>
          <cell r="F67">
            <v>535</v>
          </cell>
          <cell r="G67">
            <v>44.14191419141914</v>
          </cell>
          <cell r="H67">
            <v>6116.3</v>
          </cell>
          <cell r="I67">
            <v>5996.3725490196075</v>
          </cell>
          <cell r="J67">
            <v>11432.336448598131</v>
          </cell>
        </row>
        <row r="68">
          <cell r="D68">
            <v>-5103</v>
          </cell>
          <cell r="E68">
            <v>-4823</v>
          </cell>
          <cell r="F68">
            <v>-2218</v>
          </cell>
          <cell r="G68">
            <v>-1.4753186171972672</v>
          </cell>
          <cell r="H68">
            <v>-31101.3</v>
          </cell>
          <cell r="I68">
            <v>-81.955068161512827</v>
          </cell>
          <cell r="J68">
            <v>-2086.5883607008145</v>
          </cell>
        </row>
      </sheetData>
      <sheetData sheetId="11">
        <row r="6">
          <cell r="D6">
            <v>557</v>
          </cell>
          <cell r="E6">
            <v>557</v>
          </cell>
          <cell r="F6">
            <v>124</v>
          </cell>
          <cell r="G6">
            <v>22.262118491921004</v>
          </cell>
          <cell r="H6">
            <v>250.7</v>
          </cell>
          <cell r="I6">
            <v>450.08976660682225</v>
          </cell>
          <cell r="J6">
            <v>2021.7741935483868</v>
          </cell>
        </row>
        <row r="7">
          <cell r="D7">
            <v>405</v>
          </cell>
          <cell r="E7">
            <v>405</v>
          </cell>
          <cell r="F7">
            <v>55</v>
          </cell>
          <cell r="G7">
            <v>13.580246913580247</v>
          </cell>
          <cell r="H7">
            <v>205.6</v>
          </cell>
          <cell r="I7">
            <v>507.65432098765427</v>
          </cell>
          <cell r="J7">
            <v>3738.1818181818185</v>
          </cell>
        </row>
        <row r="8">
          <cell r="D8">
            <v>-152</v>
          </cell>
          <cell r="E8">
            <v>-152</v>
          </cell>
          <cell r="F8">
            <v>-69</v>
          </cell>
          <cell r="G8">
            <v>-8.6818715783407576</v>
          </cell>
          <cell r="H8">
            <v>-45.099999999999994</v>
          </cell>
          <cell r="I8">
            <v>57.564554380832021</v>
          </cell>
          <cell r="J8">
            <v>1716.4076246334316</v>
          </cell>
        </row>
        <row r="9">
          <cell r="D9">
            <v>406</v>
          </cell>
          <cell r="E9">
            <v>405</v>
          </cell>
          <cell r="F9">
            <v>96</v>
          </cell>
          <cell r="G9">
            <v>23.703703703703702</v>
          </cell>
          <cell r="H9">
            <v>244.8</v>
          </cell>
          <cell r="I9">
            <v>602.95566502463066</v>
          </cell>
          <cell r="J9">
            <v>2550.0000000000005</v>
          </cell>
        </row>
        <row r="10">
          <cell r="D10">
            <v>271</v>
          </cell>
          <cell r="E10">
            <v>269</v>
          </cell>
          <cell r="F10">
            <v>32</v>
          </cell>
          <cell r="G10">
            <v>11.895910780669144</v>
          </cell>
          <cell r="H10">
            <v>161.69999999999999</v>
          </cell>
          <cell r="I10">
            <v>596.67896678966781</v>
          </cell>
          <cell r="J10">
            <v>5053.125</v>
          </cell>
        </row>
        <row r="11">
          <cell r="D11">
            <v>-135</v>
          </cell>
          <cell r="E11">
            <v>-136</v>
          </cell>
          <cell r="F11">
            <v>-64</v>
          </cell>
          <cell r="G11">
            <v>-11.807792923034558</v>
          </cell>
          <cell r="H11">
            <v>-83.100000000000023</v>
          </cell>
          <cell r="I11">
            <v>-6.2766982349628506</v>
          </cell>
          <cell r="J11">
            <v>2503.1249999999995</v>
          </cell>
        </row>
        <row r="12">
          <cell r="D12">
            <v>246</v>
          </cell>
          <cell r="E12">
            <v>246</v>
          </cell>
          <cell r="F12">
            <v>15</v>
          </cell>
          <cell r="G12">
            <v>6.0975609756097562</v>
          </cell>
          <cell r="H12">
            <v>87.6</v>
          </cell>
          <cell r="I12">
            <v>356.09756097560972</v>
          </cell>
          <cell r="J12">
            <v>5840</v>
          </cell>
        </row>
        <row r="13">
          <cell r="D13">
            <v>128</v>
          </cell>
          <cell r="E13">
            <v>128</v>
          </cell>
          <cell r="F13">
            <v>29</v>
          </cell>
          <cell r="G13">
            <v>22.65625</v>
          </cell>
          <cell r="H13">
            <v>47.3</v>
          </cell>
          <cell r="I13">
            <v>369.53125</v>
          </cell>
          <cell r="J13">
            <v>1631.0344827586205</v>
          </cell>
        </row>
        <row r="14">
          <cell r="D14">
            <v>-118</v>
          </cell>
          <cell r="E14">
            <v>-118</v>
          </cell>
          <cell r="F14">
            <v>14</v>
          </cell>
          <cell r="G14">
            <v>16.558689024390244</v>
          </cell>
          <cell r="H14">
            <v>-40.299999999999997</v>
          </cell>
          <cell r="I14">
            <v>13.433689024390276</v>
          </cell>
          <cell r="J14">
            <v>-4208.9655172413795</v>
          </cell>
        </row>
        <row r="15">
          <cell r="D15">
            <v>273</v>
          </cell>
          <cell r="E15">
            <v>268</v>
          </cell>
          <cell r="F15">
            <v>62</v>
          </cell>
          <cell r="G15">
            <v>23.134328358208954</v>
          </cell>
          <cell r="H15">
            <v>240.6</v>
          </cell>
          <cell r="I15">
            <v>881.31868131868134</v>
          </cell>
          <cell r="J15">
            <v>3880.6451612903224</v>
          </cell>
        </row>
        <row r="16">
          <cell r="D16">
            <v>248</v>
          </cell>
          <cell r="E16">
            <v>278</v>
          </cell>
          <cell r="F16">
            <v>75</v>
          </cell>
          <cell r="G16">
            <v>26.978417266187051</v>
          </cell>
          <cell r="H16">
            <v>214.7</v>
          </cell>
          <cell r="I16">
            <v>865.72580645161293</v>
          </cell>
          <cell r="J16">
            <v>2862.6666666666665</v>
          </cell>
        </row>
        <row r="17">
          <cell r="D17">
            <v>-25</v>
          </cell>
          <cell r="E17">
            <v>10</v>
          </cell>
          <cell r="F17">
            <v>13</v>
          </cell>
          <cell r="G17">
            <v>3.8440889079780973</v>
          </cell>
          <cell r="H17">
            <v>-25.900000000000006</v>
          </cell>
          <cell r="I17">
            <v>-15.592874867068417</v>
          </cell>
          <cell r="J17">
            <v>-1017.9784946236559</v>
          </cell>
        </row>
        <row r="18">
          <cell r="D18">
            <v>135</v>
          </cell>
          <cell r="E18">
            <v>117</v>
          </cell>
          <cell r="F18">
            <v>28</v>
          </cell>
          <cell r="G18">
            <v>23.931623931623932</v>
          </cell>
          <cell r="H18">
            <v>147.19999999999999</v>
          </cell>
          <cell r="I18">
            <v>1090.3703703703702</v>
          </cell>
          <cell r="J18">
            <v>5257.1428571428569</v>
          </cell>
        </row>
        <row r="19">
          <cell r="D19">
            <v>55</v>
          </cell>
          <cell r="E19">
            <v>71</v>
          </cell>
          <cell r="F19">
            <v>26</v>
          </cell>
          <cell r="G19">
            <v>36.619718309859152</v>
          </cell>
          <cell r="H19">
            <v>51.6</v>
          </cell>
          <cell r="I19">
            <v>938.18181818181824</v>
          </cell>
          <cell r="J19">
            <v>1984.6153846153848</v>
          </cell>
        </row>
        <row r="20">
          <cell r="D20">
            <v>-80</v>
          </cell>
          <cell r="E20">
            <v>-46</v>
          </cell>
          <cell r="F20">
            <v>-2</v>
          </cell>
          <cell r="G20">
            <v>12.68809437823522</v>
          </cell>
          <cell r="H20">
            <v>-95.6</v>
          </cell>
          <cell r="I20">
            <v>-152.18855218855197</v>
          </cell>
          <cell r="J20">
            <v>-3272.5274725274721</v>
          </cell>
        </row>
        <row r="21">
          <cell r="D21">
            <v>134</v>
          </cell>
          <cell r="E21">
            <v>100</v>
          </cell>
          <cell r="F21">
            <v>9</v>
          </cell>
          <cell r="G21">
            <v>9</v>
          </cell>
          <cell r="H21">
            <v>173.6</v>
          </cell>
          <cell r="I21">
            <v>1295.5223880597016</v>
          </cell>
          <cell r="J21">
            <v>19288.888888888887</v>
          </cell>
        </row>
        <row r="22">
          <cell r="D22">
            <v>74</v>
          </cell>
          <cell r="E22">
            <v>71</v>
          </cell>
          <cell r="F22">
            <v>9</v>
          </cell>
          <cell r="G22">
            <v>12.67605633802817</v>
          </cell>
          <cell r="H22">
            <v>55.7</v>
          </cell>
          <cell r="I22">
            <v>752.70270270270282</v>
          </cell>
          <cell r="J22">
            <v>6188.8888888888887</v>
          </cell>
        </row>
        <row r="23">
          <cell r="D23">
            <v>-60</v>
          </cell>
          <cell r="E23">
            <v>-29</v>
          </cell>
          <cell r="F23">
            <v>0</v>
          </cell>
          <cell r="G23">
            <v>3.6760563380281699</v>
          </cell>
          <cell r="H23">
            <v>-117.89999999999999</v>
          </cell>
          <cell r="I23">
            <v>-542.81968535699878</v>
          </cell>
          <cell r="J23">
            <v>-13099.999999999998</v>
          </cell>
        </row>
        <row r="24">
          <cell r="D24">
            <v>108</v>
          </cell>
          <cell r="E24">
            <v>102</v>
          </cell>
          <cell r="F24">
            <v>22</v>
          </cell>
          <cell r="G24">
            <v>21.568627450980394</v>
          </cell>
          <cell r="H24">
            <v>95.7</v>
          </cell>
          <cell r="I24">
            <v>886.1111111111112</v>
          </cell>
          <cell r="J24">
            <v>4350.0000000000009</v>
          </cell>
        </row>
        <row r="25">
          <cell r="D25">
            <v>107</v>
          </cell>
          <cell r="E25">
            <v>117</v>
          </cell>
          <cell r="F25">
            <v>70</v>
          </cell>
          <cell r="G25">
            <v>59.82905982905983</v>
          </cell>
          <cell r="H25">
            <v>115.9</v>
          </cell>
          <cell r="I25">
            <v>1083.1775700934581</v>
          </cell>
          <cell r="J25">
            <v>1655.7142857142858</v>
          </cell>
        </row>
        <row r="26">
          <cell r="D26">
            <v>-1</v>
          </cell>
          <cell r="E26">
            <v>15</v>
          </cell>
          <cell r="F26">
            <v>48</v>
          </cell>
          <cell r="G26">
            <v>38.260432378079436</v>
          </cell>
          <cell r="H26">
            <v>20.200000000000003</v>
          </cell>
          <cell r="I26">
            <v>197.06645898234694</v>
          </cell>
          <cell r="J26">
            <v>-2694.2857142857151</v>
          </cell>
        </row>
        <row r="27">
          <cell r="D27">
            <v>87</v>
          </cell>
          <cell r="E27">
            <v>80</v>
          </cell>
          <cell r="F27">
            <v>18</v>
          </cell>
          <cell r="G27">
            <v>22.5</v>
          </cell>
          <cell r="H27">
            <v>79.599999999999994</v>
          </cell>
          <cell r="I27">
            <v>914.9425287356321</v>
          </cell>
          <cell r="J27">
            <v>4422.2222222222217</v>
          </cell>
        </row>
        <row r="28">
          <cell r="D28">
            <v>18</v>
          </cell>
          <cell r="E28">
            <v>18</v>
          </cell>
          <cell r="F28">
            <v>8</v>
          </cell>
          <cell r="G28">
            <v>44.444444444444443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-69</v>
          </cell>
          <cell r="E29">
            <v>-62</v>
          </cell>
          <cell r="F29">
            <v>-10</v>
          </cell>
          <cell r="G29">
            <v>21.944444444444443</v>
          </cell>
          <cell r="H29">
            <v>-79.599999999999994</v>
          </cell>
          <cell r="I29">
            <v>-914.9425287356321</v>
          </cell>
          <cell r="J29">
            <v>7959.9999999999991</v>
          </cell>
        </row>
        <row r="30">
          <cell r="D30">
            <v>1244</v>
          </cell>
          <cell r="E30">
            <v>1244</v>
          </cell>
          <cell r="F30">
            <v>238</v>
          </cell>
          <cell r="G30">
            <v>19.131832797427652</v>
          </cell>
          <cell r="H30">
            <v>197.3</v>
          </cell>
          <cell r="I30">
            <v>158.60128617363344</v>
          </cell>
          <cell r="J30">
            <v>828.99159663865555</v>
          </cell>
        </row>
        <row r="31">
          <cell r="D31">
            <v>1741</v>
          </cell>
          <cell r="E31">
            <v>1741</v>
          </cell>
          <cell r="F31">
            <v>193</v>
          </cell>
          <cell r="G31">
            <v>11.085582998276852</v>
          </cell>
          <cell r="H31">
            <v>284.89999999999998</v>
          </cell>
          <cell r="I31">
            <v>163.641585295807</v>
          </cell>
          <cell r="J31">
            <v>1476.1658031088082</v>
          </cell>
        </row>
        <row r="32">
          <cell r="D32">
            <v>497</v>
          </cell>
          <cell r="E32">
            <v>497</v>
          </cell>
          <cell r="F32">
            <v>-45</v>
          </cell>
          <cell r="G32">
            <v>-8.0462497991508002</v>
          </cell>
          <cell r="H32">
            <v>87.599999999999966</v>
          </cell>
          <cell r="I32">
            <v>176.25754527162971</v>
          </cell>
          <cell r="J32">
            <v>-1946.6666666666658</v>
          </cell>
        </row>
        <row r="33">
          <cell r="D33">
            <v>207</v>
          </cell>
          <cell r="E33">
            <v>205</v>
          </cell>
          <cell r="F33">
            <v>58</v>
          </cell>
          <cell r="G33">
            <v>28.292682926829269</v>
          </cell>
          <cell r="H33">
            <v>57.1</v>
          </cell>
          <cell r="I33">
            <v>275.84541062801929</v>
          </cell>
          <cell r="J33">
            <v>984.48275862068965</v>
          </cell>
        </row>
        <row r="34">
          <cell r="D34">
            <v>57</v>
          </cell>
          <cell r="E34">
            <v>57</v>
          </cell>
          <cell r="F34">
            <v>14</v>
          </cell>
          <cell r="G34">
            <v>24.561403508771932</v>
          </cell>
          <cell r="H34">
            <v>10.1</v>
          </cell>
          <cell r="I34">
            <v>177.19298245614036</v>
          </cell>
          <cell r="J34">
            <v>721.42857142857144</v>
          </cell>
        </row>
        <row r="35">
          <cell r="D35">
            <v>-150</v>
          </cell>
          <cell r="E35">
            <v>-148</v>
          </cell>
          <cell r="F35">
            <v>-44</v>
          </cell>
          <cell r="G35">
            <v>-3.731279418057337</v>
          </cell>
          <cell r="H35">
            <v>-47</v>
          </cell>
          <cell r="I35">
            <v>-98.652428171878938</v>
          </cell>
          <cell r="J35">
            <v>-263.05418719211821</v>
          </cell>
        </row>
        <row r="36">
          <cell r="D36">
            <v>91</v>
          </cell>
          <cell r="E36">
            <v>91</v>
          </cell>
          <cell r="F36">
            <v>6</v>
          </cell>
          <cell r="G36">
            <v>6.5934065934065931</v>
          </cell>
          <cell r="H36">
            <v>92.5</v>
          </cell>
          <cell r="I36">
            <v>1016.4835164835164</v>
          </cell>
          <cell r="J36">
            <v>15416.666666666666</v>
          </cell>
        </row>
        <row r="37">
          <cell r="D37">
            <v>109</v>
          </cell>
          <cell r="E37">
            <v>107</v>
          </cell>
          <cell r="F37">
            <v>8</v>
          </cell>
          <cell r="G37">
            <v>7.4766355140186915</v>
          </cell>
          <cell r="H37">
            <v>88.7</v>
          </cell>
          <cell r="I37">
            <v>813.76146788990832</v>
          </cell>
          <cell r="J37">
            <v>11087.5</v>
          </cell>
        </row>
        <row r="38">
          <cell r="D38">
            <v>18</v>
          </cell>
          <cell r="E38">
            <v>16</v>
          </cell>
          <cell r="F38">
            <v>2</v>
          </cell>
          <cell r="G38">
            <v>0.88322892061209846</v>
          </cell>
          <cell r="H38">
            <v>-3.7999999999999972</v>
          </cell>
          <cell r="I38">
            <v>-202.72204859360806</v>
          </cell>
          <cell r="J38">
            <v>-4329.1666666666661</v>
          </cell>
        </row>
        <row r="39">
          <cell r="D39">
            <v>457</v>
          </cell>
          <cell r="E39">
            <v>444</v>
          </cell>
          <cell r="F39">
            <v>16</v>
          </cell>
          <cell r="G39">
            <v>3.6036036036036037</v>
          </cell>
          <cell r="H39">
            <v>121.4</v>
          </cell>
          <cell r="I39">
            <v>265.64551422319477</v>
          </cell>
          <cell r="J39">
            <v>7587.5</v>
          </cell>
        </row>
        <row r="40">
          <cell r="D40">
            <v>311</v>
          </cell>
          <cell r="E40">
            <v>311</v>
          </cell>
          <cell r="F40">
            <v>114</v>
          </cell>
          <cell r="G40">
            <v>36.655948553054664</v>
          </cell>
          <cell r="H40">
            <v>92.3</v>
          </cell>
          <cell r="I40">
            <v>296.78456591639866</v>
          </cell>
          <cell r="J40">
            <v>809.64912280701753</v>
          </cell>
        </row>
        <row r="41">
          <cell r="D41">
            <v>-146</v>
          </cell>
          <cell r="E41">
            <v>-133</v>
          </cell>
          <cell r="F41">
            <v>98</v>
          </cell>
          <cell r="G41">
            <v>33.052344949451061</v>
          </cell>
          <cell r="H41">
            <v>-29.100000000000009</v>
          </cell>
          <cell r="I41">
            <v>31.139051693203896</v>
          </cell>
          <cell r="J41">
            <v>-6777.8508771929828</v>
          </cell>
        </row>
        <row r="42">
          <cell r="D42">
            <v>63</v>
          </cell>
          <cell r="E42">
            <v>32</v>
          </cell>
          <cell r="F42">
            <v>9</v>
          </cell>
          <cell r="G42">
            <v>28.125</v>
          </cell>
          <cell r="H42">
            <v>83.9</v>
          </cell>
          <cell r="I42">
            <v>1331.7460317460318</v>
          </cell>
          <cell r="J42">
            <v>9322.2222222222226</v>
          </cell>
        </row>
        <row r="43">
          <cell r="D43">
            <v>70</v>
          </cell>
          <cell r="E43">
            <v>111</v>
          </cell>
          <cell r="F43">
            <v>26</v>
          </cell>
          <cell r="G43">
            <v>23.423423423423422</v>
          </cell>
          <cell r="H43">
            <v>60.9</v>
          </cell>
          <cell r="I43">
            <v>870</v>
          </cell>
          <cell r="J43">
            <v>2342.3076923076924</v>
          </cell>
        </row>
        <row r="44">
          <cell r="D44">
            <v>7</v>
          </cell>
          <cell r="E44">
            <v>79</v>
          </cell>
          <cell r="F44">
            <v>17</v>
          </cell>
          <cell r="G44">
            <v>-4.7015765765765778</v>
          </cell>
          <cell r="H44">
            <v>-23.000000000000007</v>
          </cell>
          <cell r="I44">
            <v>-461.7460317460318</v>
          </cell>
          <cell r="J44">
            <v>-6979.9145299145302</v>
          </cell>
        </row>
        <row r="45">
          <cell r="D45">
            <v>24</v>
          </cell>
          <cell r="E45">
            <v>39</v>
          </cell>
          <cell r="F45">
            <v>5</v>
          </cell>
          <cell r="G45">
            <v>12.820512820512821</v>
          </cell>
          <cell r="H45">
            <v>19.100000000000001</v>
          </cell>
          <cell r="I45">
            <v>795.83333333333337</v>
          </cell>
          <cell r="J45">
            <v>3820.0000000000005</v>
          </cell>
        </row>
        <row r="46">
          <cell r="D46">
            <v>25</v>
          </cell>
          <cell r="E46">
            <v>23</v>
          </cell>
          <cell r="F46">
            <v>1</v>
          </cell>
          <cell r="G46">
            <v>4.3478260869565215</v>
          </cell>
          <cell r="H46">
            <v>19.100000000000001</v>
          </cell>
          <cell r="I46">
            <v>764</v>
          </cell>
          <cell r="J46">
            <v>19100</v>
          </cell>
        </row>
        <row r="47">
          <cell r="D47">
            <v>1</v>
          </cell>
          <cell r="E47">
            <v>-16</v>
          </cell>
          <cell r="F47">
            <v>-4</v>
          </cell>
          <cell r="G47">
            <v>-8.4726867335562996</v>
          </cell>
          <cell r="H47">
            <v>0</v>
          </cell>
          <cell r="I47">
            <v>-31.833333333333371</v>
          </cell>
          <cell r="J47">
            <v>15280</v>
          </cell>
        </row>
        <row r="48">
          <cell r="D48">
            <v>646</v>
          </cell>
          <cell r="E48">
            <v>646</v>
          </cell>
          <cell r="F48">
            <v>173</v>
          </cell>
          <cell r="G48">
            <v>26.78018575851393</v>
          </cell>
          <cell r="H48">
            <v>627.70000000000005</v>
          </cell>
          <cell r="I48">
            <v>971.6718266253871</v>
          </cell>
          <cell r="J48">
            <v>3628.3236994219656</v>
          </cell>
        </row>
        <row r="49">
          <cell r="D49">
            <v>404</v>
          </cell>
          <cell r="E49">
            <v>404</v>
          </cell>
          <cell r="F49">
            <v>75</v>
          </cell>
          <cell r="G49">
            <v>18.564356435643564</v>
          </cell>
          <cell r="H49">
            <v>210.5</v>
          </cell>
          <cell r="I49">
            <v>521.03960396039611</v>
          </cell>
          <cell r="J49">
            <v>2806.6666666666665</v>
          </cell>
        </row>
        <row r="50">
          <cell r="D50">
            <v>-242</v>
          </cell>
          <cell r="E50">
            <v>-242</v>
          </cell>
          <cell r="F50">
            <v>-98</v>
          </cell>
          <cell r="G50">
            <v>-8.2158293228703663</v>
          </cell>
          <cell r="H50">
            <v>-417.20000000000005</v>
          </cell>
          <cell r="I50">
            <v>-450.63222266499099</v>
          </cell>
          <cell r="J50">
            <v>-821.65703275529904</v>
          </cell>
        </row>
        <row r="51">
          <cell r="D51">
            <v>349</v>
          </cell>
          <cell r="E51">
            <v>349</v>
          </cell>
          <cell r="F51">
            <v>171</v>
          </cell>
          <cell r="G51">
            <v>48.997134670487107</v>
          </cell>
          <cell r="H51">
            <v>437.8</v>
          </cell>
          <cell r="I51">
            <v>1254.4412607449858</v>
          </cell>
          <cell r="J51">
            <v>2560.2339181286552</v>
          </cell>
        </row>
        <row r="52">
          <cell r="D52">
            <v>218</v>
          </cell>
          <cell r="E52">
            <v>218</v>
          </cell>
          <cell r="F52">
            <v>33</v>
          </cell>
          <cell r="G52">
            <v>15.137614678899082</v>
          </cell>
          <cell r="H52">
            <v>150</v>
          </cell>
          <cell r="I52">
            <v>688.0733944954128</v>
          </cell>
          <cell r="J52">
            <v>4545.454545454546</v>
          </cell>
        </row>
        <row r="53">
          <cell r="D53">
            <v>-131</v>
          </cell>
          <cell r="E53">
            <v>-131</v>
          </cell>
          <cell r="F53">
            <v>-138</v>
          </cell>
          <cell r="G53">
            <v>-33.859519991588023</v>
          </cell>
          <cell r="H53">
            <v>-287.8</v>
          </cell>
          <cell r="I53">
            <v>-566.36786624957301</v>
          </cell>
          <cell r="J53">
            <v>1985.2206273258907</v>
          </cell>
        </row>
        <row r="54">
          <cell r="D54">
            <v>238</v>
          </cell>
          <cell r="E54">
            <v>212</v>
          </cell>
          <cell r="F54">
            <v>22</v>
          </cell>
          <cell r="G54">
            <v>10.377358490566039</v>
          </cell>
          <cell r="H54">
            <v>243.6</v>
          </cell>
          <cell r="I54">
            <v>1023.5294117647059</v>
          </cell>
          <cell r="J54">
            <v>11072.727272727272</v>
          </cell>
        </row>
        <row r="55">
          <cell r="D55">
            <v>204</v>
          </cell>
          <cell r="E55">
            <v>186</v>
          </cell>
          <cell r="F55">
            <v>26</v>
          </cell>
          <cell r="G55">
            <v>13.978494623655914</v>
          </cell>
          <cell r="H55">
            <v>224.5</v>
          </cell>
          <cell r="I55">
            <v>1100.4901960784314</v>
          </cell>
          <cell r="J55">
            <v>8634.6153846153848</v>
          </cell>
        </row>
        <row r="56">
          <cell r="D56">
            <v>-34</v>
          </cell>
          <cell r="E56">
            <v>-26</v>
          </cell>
          <cell r="F56">
            <v>4</v>
          </cell>
          <cell r="G56">
            <v>3.6011361330898755</v>
          </cell>
          <cell r="H56">
            <v>-19.099999999999994</v>
          </cell>
          <cell r="I56">
            <v>76.960784313725526</v>
          </cell>
          <cell r="J56">
            <v>-2438.1118881118873</v>
          </cell>
        </row>
        <row r="57">
          <cell r="D57">
            <v>1134</v>
          </cell>
          <cell r="E57">
            <v>1286</v>
          </cell>
          <cell r="F57">
            <v>670</v>
          </cell>
          <cell r="G57">
            <v>52.099533437013996</v>
          </cell>
          <cell r="H57">
            <v>371.5</v>
          </cell>
          <cell r="I57">
            <v>327.60141093474425</v>
          </cell>
          <cell r="J57">
            <v>554.47761194029852</v>
          </cell>
        </row>
        <row r="58">
          <cell r="D58">
            <v>625</v>
          </cell>
          <cell r="E58">
            <v>670</v>
          </cell>
          <cell r="F58">
            <v>357</v>
          </cell>
          <cell r="G58">
            <v>53.28358208955224</v>
          </cell>
          <cell r="H58">
            <v>171.7</v>
          </cell>
          <cell r="I58">
            <v>274.71999999999997</v>
          </cell>
          <cell r="J58">
            <v>480.95238095238091</v>
          </cell>
        </row>
        <row r="59">
          <cell r="D59">
            <v>-509</v>
          </cell>
          <cell r="E59">
            <v>-616</v>
          </cell>
          <cell r="F59">
            <v>-313</v>
          </cell>
          <cell r="G59">
            <v>1.1840486525382445</v>
          </cell>
          <cell r="H59">
            <v>-199.8</v>
          </cell>
          <cell r="I59">
            <v>-52.881410934744281</v>
          </cell>
          <cell r="J59">
            <v>-73.52523098791761</v>
          </cell>
        </row>
        <row r="60">
          <cell r="D60">
            <v>113</v>
          </cell>
          <cell r="E60">
            <v>113</v>
          </cell>
          <cell r="F60">
            <v>34</v>
          </cell>
          <cell r="G60">
            <v>30.088495575221238</v>
          </cell>
          <cell r="H60">
            <v>122</v>
          </cell>
          <cell r="I60">
            <v>1079.646017699115</v>
          </cell>
          <cell r="J60">
            <v>3588.2352941176473</v>
          </cell>
        </row>
        <row r="61">
          <cell r="D61">
            <v>126</v>
          </cell>
          <cell r="E61">
            <v>161</v>
          </cell>
          <cell r="F61">
            <v>17</v>
          </cell>
          <cell r="G61">
            <v>10.559006211180124</v>
          </cell>
          <cell r="H61">
            <v>137.80000000000001</v>
          </cell>
          <cell r="I61">
            <v>1093.6507936507937</v>
          </cell>
          <cell r="J61">
            <v>8105.8823529411775</v>
          </cell>
        </row>
        <row r="62">
          <cell r="D62">
            <v>13</v>
          </cell>
          <cell r="E62">
            <v>48</v>
          </cell>
          <cell r="F62">
            <v>-17</v>
          </cell>
          <cell r="G62">
            <v>-19.529489364041112</v>
          </cell>
          <cell r="H62">
            <v>15.800000000000011</v>
          </cell>
          <cell r="I62">
            <v>14.004775951678766</v>
          </cell>
          <cell r="J62">
            <v>4517.6470588235297</v>
          </cell>
        </row>
        <row r="63">
          <cell r="D63">
            <v>254</v>
          </cell>
          <cell r="E63">
            <v>249</v>
          </cell>
          <cell r="F63">
            <v>194</v>
          </cell>
          <cell r="G63">
            <v>77.911646586345384</v>
          </cell>
          <cell r="H63">
            <v>39.9</v>
          </cell>
          <cell r="I63">
            <v>157.08661417322833</v>
          </cell>
          <cell r="J63">
            <v>205.67010309278351</v>
          </cell>
        </row>
        <row r="64">
          <cell r="D64">
            <v>157</v>
          </cell>
          <cell r="E64">
            <v>157</v>
          </cell>
          <cell r="F64">
            <v>115</v>
          </cell>
          <cell r="G64">
            <v>73.248407643312106</v>
          </cell>
          <cell r="H64">
            <v>25.8</v>
          </cell>
          <cell r="I64">
            <v>164.33121019108279</v>
          </cell>
          <cell r="J64">
            <v>224.34782608695653</v>
          </cell>
        </row>
        <row r="65">
          <cell r="D65">
            <v>-97</v>
          </cell>
          <cell r="E65">
            <v>-92</v>
          </cell>
          <cell r="F65">
            <v>-79</v>
          </cell>
          <cell r="G65">
            <v>-4.6632389430332779</v>
          </cell>
          <cell r="H65">
            <v>-14.099999999999998</v>
          </cell>
          <cell r="I65">
            <v>7.2445960178544624</v>
          </cell>
          <cell r="J65">
            <v>18.677722994173024</v>
          </cell>
        </row>
        <row r="66">
          <cell r="D66">
            <v>6766</v>
          </cell>
          <cell r="E66">
            <v>6785</v>
          </cell>
          <cell r="F66">
            <v>1970</v>
          </cell>
          <cell r="G66">
            <v>29.0346352247605</v>
          </cell>
          <cell r="H66">
            <v>3733.6000000000004</v>
          </cell>
          <cell r="I66">
            <v>551.81791309488631</v>
          </cell>
          <cell r="J66">
            <v>1895.2284263959393</v>
          </cell>
        </row>
        <row r="67">
          <cell r="D67">
            <v>5353</v>
          </cell>
          <cell r="E67">
            <v>5503</v>
          </cell>
          <cell r="F67">
            <v>1283</v>
          </cell>
          <cell r="G67">
            <v>23.314555696892604</v>
          </cell>
          <cell r="H67">
            <v>2328.8000000000002</v>
          </cell>
          <cell r="I67">
            <v>435.04576872781621</v>
          </cell>
          <cell r="J67">
            <v>1815.1208106001559</v>
          </cell>
        </row>
        <row r="68">
          <cell r="D68">
            <v>-1413</v>
          </cell>
          <cell r="E68">
            <v>-1282</v>
          </cell>
          <cell r="F68">
            <v>-687</v>
          </cell>
          <cell r="G68">
            <v>-5.7200795278678953</v>
          </cell>
          <cell r="H68">
            <v>-1404.8000000000002</v>
          </cell>
          <cell r="I68">
            <v>-116.7721443670701</v>
          </cell>
          <cell r="J68">
            <v>-80.107615795783431</v>
          </cell>
        </row>
      </sheetData>
      <sheetData sheetId="12">
        <row r="6">
          <cell r="D6">
            <v>429</v>
          </cell>
          <cell r="E6">
            <v>435</v>
          </cell>
          <cell r="F6">
            <v>183</v>
          </cell>
          <cell r="G6">
            <v>42.068965517241381</v>
          </cell>
          <cell r="H6">
            <v>3683.6</v>
          </cell>
          <cell r="I6">
            <v>8586.4801864801866</v>
          </cell>
          <cell r="J6">
            <v>20128.961748633879</v>
          </cell>
        </row>
        <row r="7">
          <cell r="D7">
            <v>212</v>
          </cell>
          <cell r="E7">
            <v>237</v>
          </cell>
          <cell r="F7">
            <v>90</v>
          </cell>
          <cell r="G7">
            <v>37.974683544303801</v>
          </cell>
          <cell r="H7">
            <v>1885.7</v>
          </cell>
          <cell r="I7">
            <v>8894.8113207547176</v>
          </cell>
          <cell r="J7">
            <v>20952.222222222223</v>
          </cell>
        </row>
        <row r="8">
          <cell r="D8">
            <v>-217</v>
          </cell>
          <cell r="E8">
            <v>-198</v>
          </cell>
          <cell r="F8">
            <v>-93</v>
          </cell>
          <cell r="G8">
            <v>-4.0942819729375799</v>
          </cell>
          <cell r="H8">
            <v>-1797.8999999999999</v>
          </cell>
          <cell r="I8">
            <v>308.331134274531</v>
          </cell>
          <cell r="J8">
            <v>823.2604735883433</v>
          </cell>
        </row>
        <row r="9">
          <cell r="D9">
            <v>597</v>
          </cell>
          <cell r="E9">
            <v>724</v>
          </cell>
          <cell r="F9">
            <v>176</v>
          </cell>
          <cell r="G9">
            <v>24.30939226519337</v>
          </cell>
          <cell r="H9">
            <v>5274.4</v>
          </cell>
          <cell r="I9">
            <v>8834.8408710217755</v>
          </cell>
          <cell r="J9">
            <v>29968.181818181816</v>
          </cell>
        </row>
        <row r="10">
          <cell r="D10">
            <v>151</v>
          </cell>
          <cell r="E10">
            <v>242</v>
          </cell>
          <cell r="F10">
            <v>73</v>
          </cell>
          <cell r="G10">
            <v>30.165289256198346</v>
          </cell>
          <cell r="H10">
            <v>1135.8</v>
          </cell>
          <cell r="I10">
            <v>7521.8543046357618</v>
          </cell>
          <cell r="J10">
            <v>15558.904109589041</v>
          </cell>
        </row>
        <row r="11">
          <cell r="D11">
            <v>-446</v>
          </cell>
          <cell r="E11">
            <v>-482</v>
          </cell>
          <cell r="F11">
            <v>-103</v>
          </cell>
          <cell r="G11">
            <v>5.8558969910049754</v>
          </cell>
          <cell r="H11">
            <v>-4138.5999999999995</v>
          </cell>
          <cell r="I11">
            <v>-1312.9865663860137</v>
          </cell>
          <cell r="J11">
            <v>-14409.277708592776</v>
          </cell>
        </row>
        <row r="12">
          <cell r="D12">
            <v>506</v>
          </cell>
          <cell r="E12">
            <v>441</v>
          </cell>
          <cell r="F12">
            <v>241</v>
          </cell>
          <cell r="G12">
            <v>54.648526077097507</v>
          </cell>
          <cell r="H12">
            <v>4890.8999999999996</v>
          </cell>
          <cell r="I12">
            <v>9665.8102766798402</v>
          </cell>
          <cell r="J12">
            <v>20294.19087136929</v>
          </cell>
        </row>
        <row r="13">
          <cell r="D13">
            <v>261</v>
          </cell>
          <cell r="E13">
            <v>502</v>
          </cell>
          <cell r="F13">
            <v>285</v>
          </cell>
          <cell r="G13">
            <v>56.772908366533862</v>
          </cell>
          <cell r="H13">
            <v>3005.8</v>
          </cell>
          <cell r="I13">
            <v>11516.475095785441</v>
          </cell>
          <cell r="J13">
            <v>10546.666666666666</v>
          </cell>
        </row>
        <row r="14">
          <cell r="D14">
            <v>-245</v>
          </cell>
          <cell r="E14">
            <v>61</v>
          </cell>
          <cell r="F14">
            <v>44</v>
          </cell>
          <cell r="G14">
            <v>2.1243822894363547</v>
          </cell>
          <cell r="H14">
            <v>-1885.0999999999995</v>
          </cell>
          <cell r="I14">
            <v>1850.6648191056011</v>
          </cell>
          <cell r="J14">
            <v>-9747.524204702624</v>
          </cell>
        </row>
        <row r="15">
          <cell r="D15">
            <v>2972</v>
          </cell>
          <cell r="E15">
            <v>3127</v>
          </cell>
          <cell r="F15">
            <v>1287</v>
          </cell>
          <cell r="G15">
            <v>41.157659098177163</v>
          </cell>
          <cell r="H15">
            <v>18786.5</v>
          </cell>
          <cell r="I15">
            <v>6321.1641991924625</v>
          </cell>
          <cell r="J15">
            <v>14597.125097125097</v>
          </cell>
        </row>
        <row r="16">
          <cell r="D16">
            <v>750</v>
          </cell>
          <cell r="E16">
            <v>1152</v>
          </cell>
          <cell r="F16">
            <v>524</v>
          </cell>
          <cell r="G16">
            <v>45.486111111111114</v>
          </cell>
          <cell r="H16">
            <v>6078.9</v>
          </cell>
          <cell r="I16">
            <v>8105.2</v>
          </cell>
          <cell r="J16">
            <v>11600.954198473282</v>
          </cell>
        </row>
        <row r="17">
          <cell r="D17">
            <v>-2222</v>
          </cell>
          <cell r="E17">
            <v>-1975</v>
          </cell>
          <cell r="F17">
            <v>-763</v>
          </cell>
          <cell r="G17">
            <v>4.3284520129339512</v>
          </cell>
          <cell r="H17">
            <v>-12707.6</v>
          </cell>
          <cell r="I17">
            <v>1784.0358008075373</v>
          </cell>
          <cell r="J17">
            <v>-2996.1708986518152</v>
          </cell>
        </row>
        <row r="18">
          <cell r="D18">
            <v>944</v>
          </cell>
          <cell r="E18">
            <v>891</v>
          </cell>
          <cell r="F18">
            <v>561</v>
          </cell>
          <cell r="G18">
            <v>62.962962962962962</v>
          </cell>
          <cell r="H18">
            <v>5235</v>
          </cell>
          <cell r="I18">
            <v>5545.5508474576272</v>
          </cell>
          <cell r="J18">
            <v>9331.5508021390378</v>
          </cell>
        </row>
        <row r="19">
          <cell r="D19">
            <v>553</v>
          </cell>
          <cell r="E19">
            <v>605</v>
          </cell>
          <cell r="F19">
            <v>367</v>
          </cell>
          <cell r="G19">
            <v>60.66115702479339</v>
          </cell>
          <cell r="H19">
            <v>3489</v>
          </cell>
          <cell r="I19">
            <v>6309.2224231464734</v>
          </cell>
          <cell r="J19">
            <v>9506.8119891008173</v>
          </cell>
        </row>
        <row r="20">
          <cell r="D20">
            <v>-391</v>
          </cell>
          <cell r="E20">
            <v>-286</v>
          </cell>
          <cell r="F20">
            <v>-194</v>
          </cell>
          <cell r="G20">
            <v>-2.3018059381695721</v>
          </cell>
          <cell r="H20">
            <v>-1746</v>
          </cell>
          <cell r="I20">
            <v>763.67157568884613</v>
          </cell>
          <cell r="J20">
            <v>175.26118696177946</v>
          </cell>
        </row>
        <row r="21">
          <cell r="D21">
            <v>539</v>
          </cell>
          <cell r="E21">
            <v>421</v>
          </cell>
          <cell r="F21">
            <v>231</v>
          </cell>
          <cell r="G21">
            <v>54.86935866983373</v>
          </cell>
          <cell r="H21">
            <v>3357.9</v>
          </cell>
          <cell r="I21">
            <v>6229.8701298701299</v>
          </cell>
          <cell r="J21">
            <v>14536.363636363638</v>
          </cell>
        </row>
        <row r="22">
          <cell r="D22">
            <v>181</v>
          </cell>
          <cell r="E22">
            <v>224</v>
          </cell>
          <cell r="F22">
            <v>107</v>
          </cell>
          <cell r="G22">
            <v>47.767857142857146</v>
          </cell>
          <cell r="H22">
            <v>1281.4000000000001</v>
          </cell>
          <cell r="I22">
            <v>7079.558011049724</v>
          </cell>
          <cell r="J22">
            <v>11975.700934579439</v>
          </cell>
        </row>
        <row r="23">
          <cell r="D23">
            <v>-358</v>
          </cell>
          <cell r="E23">
            <v>-197</v>
          </cell>
          <cell r="F23">
            <v>-124</v>
          </cell>
          <cell r="G23">
            <v>-7.101501526976584</v>
          </cell>
          <cell r="H23">
            <v>-2076.5</v>
          </cell>
          <cell r="I23">
            <v>849.68788117959411</v>
          </cell>
          <cell r="J23">
            <v>-2560.6627017841984</v>
          </cell>
        </row>
        <row r="24">
          <cell r="D24">
            <v>703</v>
          </cell>
          <cell r="E24">
            <v>624</v>
          </cell>
          <cell r="F24">
            <v>258</v>
          </cell>
          <cell r="G24">
            <v>41.346153846153847</v>
          </cell>
          <cell r="H24">
            <v>4583</v>
          </cell>
          <cell r="I24">
            <v>6519.2034139402567</v>
          </cell>
          <cell r="J24">
            <v>17763.56589147287</v>
          </cell>
        </row>
        <row r="25">
          <cell r="D25">
            <v>156</v>
          </cell>
          <cell r="E25">
            <v>278</v>
          </cell>
          <cell r="F25">
            <v>94</v>
          </cell>
          <cell r="G25">
            <v>33.812949640287769</v>
          </cell>
          <cell r="H25">
            <v>1368.2</v>
          </cell>
          <cell r="I25">
            <v>8770.5128205128203</v>
          </cell>
          <cell r="J25">
            <v>14555.319148936171</v>
          </cell>
        </row>
        <row r="26">
          <cell r="D26">
            <v>-547</v>
          </cell>
          <cell r="E26">
            <v>-346</v>
          </cell>
          <cell r="F26">
            <v>-164</v>
          </cell>
          <cell r="G26">
            <v>-7.5332042058660775</v>
          </cell>
          <cell r="H26">
            <v>-3214.8</v>
          </cell>
          <cell r="I26">
            <v>2251.3094065725636</v>
          </cell>
          <cell r="J26">
            <v>-3208.2467425366995</v>
          </cell>
        </row>
        <row r="27">
          <cell r="D27">
            <v>629</v>
          </cell>
          <cell r="E27">
            <v>708</v>
          </cell>
          <cell r="F27">
            <v>346</v>
          </cell>
          <cell r="G27">
            <v>48.870056497175142</v>
          </cell>
          <cell r="H27">
            <v>6726.3</v>
          </cell>
          <cell r="I27">
            <v>10693.640699523054</v>
          </cell>
          <cell r="J27">
            <v>19440.173410404626</v>
          </cell>
        </row>
        <row r="28">
          <cell r="D28">
            <v>10</v>
          </cell>
          <cell r="E28">
            <v>480</v>
          </cell>
          <cell r="F28">
            <v>224</v>
          </cell>
          <cell r="G28">
            <v>46.666666666666664</v>
          </cell>
          <cell r="H28">
            <v>3309</v>
          </cell>
          <cell r="I28">
            <v>330900</v>
          </cell>
          <cell r="J28">
            <v>14772.321428571429</v>
          </cell>
        </row>
        <row r="29">
          <cell r="D29">
            <v>-619</v>
          </cell>
          <cell r="E29">
            <v>-228</v>
          </cell>
          <cell r="F29">
            <v>-122</v>
          </cell>
          <cell r="G29">
            <v>-2.2033898305084776</v>
          </cell>
          <cell r="H29">
            <v>-3417.3</v>
          </cell>
          <cell r="I29">
            <v>320206.35930047696</v>
          </cell>
          <cell r="J29">
            <v>-4667.851981833197</v>
          </cell>
        </row>
        <row r="30">
          <cell r="D30">
            <v>611</v>
          </cell>
          <cell r="E30">
            <v>485</v>
          </cell>
          <cell r="F30">
            <v>165</v>
          </cell>
          <cell r="G30">
            <v>34.020618556701031</v>
          </cell>
          <cell r="H30">
            <v>4542.8</v>
          </cell>
          <cell r="I30">
            <v>7435.0245499181674</v>
          </cell>
          <cell r="J30">
            <v>27532.121212121216</v>
          </cell>
        </row>
        <row r="31">
          <cell r="D31">
            <v>150</v>
          </cell>
          <cell r="E31">
            <v>417</v>
          </cell>
          <cell r="F31">
            <v>113</v>
          </cell>
          <cell r="G31">
            <v>27.098321342925658</v>
          </cell>
          <cell r="H31">
            <v>2260.3000000000002</v>
          </cell>
          <cell r="I31">
            <v>15068.666666666668</v>
          </cell>
          <cell r="J31">
            <v>20002.654867256639</v>
          </cell>
        </row>
        <row r="32">
          <cell r="D32">
            <v>-461</v>
          </cell>
          <cell r="E32">
            <v>-68</v>
          </cell>
          <cell r="F32">
            <v>-52</v>
          </cell>
          <cell r="G32">
            <v>-6.9222972137753729</v>
          </cell>
          <cell r="H32">
            <v>-2282.5</v>
          </cell>
          <cell r="I32">
            <v>7633.6421167485005</v>
          </cell>
          <cell r="J32">
            <v>-7529.466344864577</v>
          </cell>
        </row>
        <row r="33">
          <cell r="D33">
            <v>587</v>
          </cell>
          <cell r="E33">
            <v>345</v>
          </cell>
          <cell r="F33">
            <v>228</v>
          </cell>
          <cell r="G33">
            <v>66.086956521739125</v>
          </cell>
          <cell r="H33">
            <v>4473.1000000000004</v>
          </cell>
          <cell r="I33">
            <v>7620.2725724020447</v>
          </cell>
          <cell r="J33">
            <v>19618.859649122809</v>
          </cell>
        </row>
        <row r="34">
          <cell r="D34">
            <v>155</v>
          </cell>
          <cell r="E34">
            <v>542</v>
          </cell>
          <cell r="F34">
            <v>364</v>
          </cell>
          <cell r="G34">
            <v>67.158671586715869</v>
          </cell>
          <cell r="H34">
            <v>2853.5</v>
          </cell>
          <cell r="I34">
            <v>18409.677419354841</v>
          </cell>
          <cell r="J34">
            <v>7839.2857142857147</v>
          </cell>
        </row>
        <row r="35">
          <cell r="D35">
            <v>-432</v>
          </cell>
          <cell r="E35">
            <v>197</v>
          </cell>
          <cell r="F35">
            <v>136</v>
          </cell>
          <cell r="G35">
            <v>1.0717150649767433</v>
          </cell>
          <cell r="H35">
            <v>-1619.6000000000004</v>
          </cell>
          <cell r="I35">
            <v>10789.404846952795</v>
          </cell>
          <cell r="J35">
            <v>-11779.573934837095</v>
          </cell>
        </row>
        <row r="36">
          <cell r="D36">
            <v>642</v>
          </cell>
          <cell r="E36">
            <v>633</v>
          </cell>
          <cell r="F36">
            <v>504</v>
          </cell>
          <cell r="G36">
            <v>79.620853080568722</v>
          </cell>
          <cell r="H36">
            <v>5352</v>
          </cell>
          <cell r="I36">
            <v>8336.4485981308408</v>
          </cell>
          <cell r="J36">
            <v>10619.047619047618</v>
          </cell>
        </row>
        <row r="37">
          <cell r="D37">
            <v>199</v>
          </cell>
          <cell r="E37">
            <v>364</v>
          </cell>
          <cell r="F37">
            <v>180</v>
          </cell>
          <cell r="G37">
            <v>49.450549450549453</v>
          </cell>
          <cell r="H37">
            <v>2490.9</v>
          </cell>
          <cell r="I37">
            <v>12517.08542713568</v>
          </cell>
          <cell r="J37">
            <v>13838.333333333334</v>
          </cell>
        </row>
        <row r="38">
          <cell r="D38">
            <v>-443</v>
          </cell>
          <cell r="E38">
            <v>-269</v>
          </cell>
          <cell r="F38">
            <v>-324</v>
          </cell>
          <cell r="G38">
            <v>-30.170303630019269</v>
          </cell>
          <cell r="H38">
            <v>-2861.1</v>
          </cell>
          <cell r="I38">
            <v>4180.6368290048395</v>
          </cell>
          <cell r="J38">
            <v>3219.2857142857156</v>
          </cell>
        </row>
        <row r="39">
          <cell r="D39">
            <v>502</v>
          </cell>
          <cell r="E39">
            <v>417</v>
          </cell>
          <cell r="F39">
            <v>197</v>
          </cell>
          <cell r="G39">
            <v>47.242206235011992</v>
          </cell>
          <cell r="H39">
            <v>3449.5</v>
          </cell>
          <cell r="I39">
            <v>6871.5139442231075</v>
          </cell>
          <cell r="J39">
            <v>17510.152284263961</v>
          </cell>
        </row>
        <row r="40">
          <cell r="D40">
            <v>209</v>
          </cell>
          <cell r="E40">
            <v>379</v>
          </cell>
          <cell r="F40">
            <v>172</v>
          </cell>
          <cell r="G40">
            <v>45.382585751978894</v>
          </cell>
          <cell r="H40">
            <v>1638.3</v>
          </cell>
          <cell r="I40">
            <v>7838.7559808612441</v>
          </cell>
          <cell r="J40">
            <v>9525</v>
          </cell>
        </row>
        <row r="41">
          <cell r="D41">
            <v>-293</v>
          </cell>
          <cell r="E41">
            <v>-38</v>
          </cell>
          <cell r="F41">
            <v>-25</v>
          </cell>
          <cell r="G41">
            <v>-1.8596204830330976</v>
          </cell>
          <cell r="H41">
            <v>-1811.2</v>
          </cell>
          <cell r="I41">
            <v>967.2420366381366</v>
          </cell>
          <cell r="J41">
            <v>-7985.1522842639606</v>
          </cell>
        </row>
        <row r="42">
          <cell r="D42">
            <v>395</v>
          </cell>
          <cell r="E42">
            <v>344</v>
          </cell>
          <cell r="F42">
            <v>139</v>
          </cell>
          <cell r="G42">
            <v>40.406976744186046</v>
          </cell>
          <cell r="H42">
            <v>3582.1</v>
          </cell>
          <cell r="I42">
            <v>9068.6075949367078</v>
          </cell>
          <cell r="J42">
            <v>25770.503597122301</v>
          </cell>
        </row>
        <row r="43">
          <cell r="D43">
            <v>158</v>
          </cell>
          <cell r="E43">
            <v>360</v>
          </cell>
          <cell r="F43">
            <v>133</v>
          </cell>
          <cell r="G43">
            <v>36.944444444444443</v>
          </cell>
          <cell r="H43">
            <v>2265.1</v>
          </cell>
          <cell r="I43">
            <v>14336.075949367087</v>
          </cell>
          <cell r="J43">
            <v>17030.827067669172</v>
          </cell>
        </row>
        <row r="44">
          <cell r="D44">
            <v>-237</v>
          </cell>
          <cell r="E44">
            <v>16</v>
          </cell>
          <cell r="F44">
            <v>-6</v>
          </cell>
          <cell r="G44">
            <v>-3.4625322997416035</v>
          </cell>
          <cell r="H44">
            <v>-1317</v>
          </cell>
          <cell r="I44">
            <v>5267.4683544303789</v>
          </cell>
          <cell r="J44">
            <v>-8739.6765294531288</v>
          </cell>
        </row>
        <row r="45">
          <cell r="D45">
            <v>408</v>
          </cell>
          <cell r="E45">
            <v>436</v>
          </cell>
          <cell r="F45">
            <v>117</v>
          </cell>
          <cell r="G45">
            <v>26.834862385321102</v>
          </cell>
          <cell r="H45">
            <v>2678.6</v>
          </cell>
          <cell r="I45">
            <v>6565.1960784313724</v>
          </cell>
          <cell r="J45">
            <v>22894.017094017094</v>
          </cell>
        </row>
        <row r="46">
          <cell r="D46">
            <v>151</v>
          </cell>
          <cell r="E46">
            <v>171</v>
          </cell>
          <cell r="F46">
            <v>115</v>
          </cell>
          <cell r="G46">
            <v>67.251461988304087</v>
          </cell>
          <cell r="H46">
            <v>1000.7</v>
          </cell>
          <cell r="I46">
            <v>6627.1523178807947</v>
          </cell>
          <cell r="J46">
            <v>8701.7391304347821</v>
          </cell>
        </row>
        <row r="47">
          <cell r="D47">
            <v>-257</v>
          </cell>
          <cell r="E47">
            <v>-265</v>
          </cell>
          <cell r="F47">
            <v>-2</v>
          </cell>
          <cell r="G47">
            <v>40.416599602982984</v>
          </cell>
          <cell r="H47">
            <v>-1677.8999999999999</v>
          </cell>
          <cell r="I47">
            <v>61.956239449422355</v>
          </cell>
          <cell r="J47">
            <v>-14192.277963582312</v>
          </cell>
        </row>
        <row r="48">
          <cell r="D48">
            <v>1121</v>
          </cell>
          <cell r="E48">
            <v>1101</v>
          </cell>
          <cell r="F48">
            <v>549</v>
          </cell>
          <cell r="G48">
            <v>49.863760217983653</v>
          </cell>
          <cell r="H48">
            <v>7691.6</v>
          </cell>
          <cell r="I48">
            <v>6861.3737734165925</v>
          </cell>
          <cell r="J48">
            <v>14010.200364298726</v>
          </cell>
        </row>
        <row r="49">
          <cell r="D49">
            <v>309</v>
          </cell>
          <cell r="E49">
            <v>796</v>
          </cell>
          <cell r="F49">
            <v>361</v>
          </cell>
          <cell r="G49">
            <v>45.35175879396985</v>
          </cell>
          <cell r="H49">
            <v>3315</v>
          </cell>
          <cell r="I49">
            <v>10728.155339805826</v>
          </cell>
          <cell r="J49">
            <v>9182.8254847645421</v>
          </cell>
        </row>
        <row r="50">
          <cell r="D50">
            <v>-812</v>
          </cell>
          <cell r="E50">
            <v>-305</v>
          </cell>
          <cell r="F50">
            <v>-188</v>
          </cell>
          <cell r="G50">
            <v>-4.5120014240138033</v>
          </cell>
          <cell r="H50">
            <v>-4376.6000000000004</v>
          </cell>
          <cell r="I50">
            <v>3866.7815663892334</v>
          </cell>
          <cell r="J50">
            <v>-4827.3748795341835</v>
          </cell>
        </row>
        <row r="51">
          <cell r="D51">
            <v>1263</v>
          </cell>
          <cell r="E51">
            <v>1167</v>
          </cell>
          <cell r="F51">
            <v>708</v>
          </cell>
          <cell r="G51">
            <v>60.668380462724933</v>
          </cell>
          <cell r="H51">
            <v>8311.7999999999993</v>
          </cell>
          <cell r="I51">
            <v>6580.9976247030872</v>
          </cell>
          <cell r="J51">
            <v>11739.830508474575</v>
          </cell>
        </row>
        <row r="52">
          <cell r="D52">
            <v>373</v>
          </cell>
          <cell r="E52">
            <v>969</v>
          </cell>
          <cell r="F52">
            <v>620</v>
          </cell>
          <cell r="G52">
            <v>63.983488132094941</v>
          </cell>
          <cell r="H52">
            <v>3529.5</v>
          </cell>
          <cell r="I52">
            <v>9462.4664879356569</v>
          </cell>
          <cell r="J52">
            <v>5692.7419354838703</v>
          </cell>
        </row>
        <row r="53">
          <cell r="D53">
            <v>-890</v>
          </cell>
          <cell r="E53">
            <v>-198</v>
          </cell>
          <cell r="F53">
            <v>-88</v>
          </cell>
          <cell r="G53">
            <v>3.3151076693700077</v>
          </cell>
          <cell r="H53">
            <v>-4782.2999999999993</v>
          </cell>
          <cell r="I53">
            <v>2881.4688632325697</v>
          </cell>
          <cell r="J53">
            <v>-6047.088572990705</v>
          </cell>
        </row>
        <row r="54">
          <cell r="D54">
            <v>1594</v>
          </cell>
          <cell r="E54">
            <v>1484</v>
          </cell>
          <cell r="F54">
            <v>441</v>
          </cell>
          <cell r="G54">
            <v>29.716981132075471</v>
          </cell>
          <cell r="H54">
            <v>12515.8</v>
          </cell>
          <cell r="I54">
            <v>7851.8193224592214</v>
          </cell>
          <cell r="J54">
            <v>28380.498866213147</v>
          </cell>
        </row>
        <row r="55">
          <cell r="D55">
            <v>168</v>
          </cell>
          <cell r="E55">
            <v>862</v>
          </cell>
          <cell r="F55">
            <v>365</v>
          </cell>
          <cell r="G55">
            <v>42.343387470997676</v>
          </cell>
          <cell r="H55">
            <v>4321.1000000000004</v>
          </cell>
          <cell r="I55">
            <v>25720.833333333336</v>
          </cell>
          <cell r="J55">
            <v>11838.630136986301</v>
          </cell>
        </row>
        <row r="56">
          <cell r="D56">
            <v>-1426</v>
          </cell>
          <cell r="E56">
            <v>-622</v>
          </cell>
          <cell r="F56">
            <v>-76</v>
          </cell>
          <cell r="G56">
            <v>12.626406338922205</v>
          </cell>
          <cell r="H56">
            <v>-8194.6999999999989</v>
          </cell>
          <cell r="I56">
            <v>17869.014010874114</v>
          </cell>
          <cell r="J56">
            <v>-16541.868729226844</v>
          </cell>
        </row>
        <row r="57">
          <cell r="D57">
            <v>661</v>
          </cell>
          <cell r="E57">
            <v>513</v>
          </cell>
          <cell r="F57">
            <v>444</v>
          </cell>
          <cell r="G57">
            <v>86.549707602339183</v>
          </cell>
          <cell r="H57">
            <v>4247.3999999999996</v>
          </cell>
          <cell r="I57">
            <v>6425.7186081694399</v>
          </cell>
          <cell r="J57">
            <v>9566.2162162162149</v>
          </cell>
        </row>
        <row r="58">
          <cell r="D58">
            <v>257</v>
          </cell>
          <cell r="E58">
            <v>475</v>
          </cell>
          <cell r="F58">
            <v>266</v>
          </cell>
          <cell r="G58">
            <v>56</v>
          </cell>
          <cell r="H58">
            <v>2317.4</v>
          </cell>
          <cell r="I58">
            <v>9017.1206225680926</v>
          </cell>
          <cell r="J58">
            <v>8712.0300751879695</v>
          </cell>
        </row>
        <row r="59">
          <cell r="D59">
            <v>-404</v>
          </cell>
          <cell r="E59">
            <v>-38</v>
          </cell>
          <cell r="F59">
            <v>-178</v>
          </cell>
          <cell r="G59">
            <v>-30.549707602339183</v>
          </cell>
          <cell r="H59">
            <v>-1929.9999999999995</v>
          </cell>
          <cell r="I59">
            <v>2591.4020143986527</v>
          </cell>
          <cell r="J59">
            <v>-854.1861410282454</v>
          </cell>
        </row>
        <row r="60">
          <cell r="D60">
            <v>779</v>
          </cell>
          <cell r="E60">
            <v>724</v>
          </cell>
          <cell r="F60">
            <v>281</v>
          </cell>
          <cell r="G60">
            <v>38.812154696132595</v>
          </cell>
          <cell r="H60">
            <v>4797.3999999999996</v>
          </cell>
          <cell r="I60">
            <v>6158.4082156611039</v>
          </cell>
          <cell r="J60">
            <v>17072.597864768682</v>
          </cell>
        </row>
        <row r="61">
          <cell r="D61">
            <v>97</v>
          </cell>
          <cell r="E61">
            <v>444</v>
          </cell>
          <cell r="F61">
            <v>133</v>
          </cell>
          <cell r="G61">
            <v>29.954954954954953</v>
          </cell>
          <cell r="H61">
            <v>2057.9</v>
          </cell>
          <cell r="I61">
            <v>21215.463917525773</v>
          </cell>
          <cell r="J61">
            <v>15472.932330827069</v>
          </cell>
        </row>
        <row r="62">
          <cell r="D62">
            <v>-682</v>
          </cell>
          <cell r="E62">
            <v>-280</v>
          </cell>
          <cell r="F62">
            <v>-148</v>
          </cell>
          <cell r="G62">
            <v>-8.8571997411776415</v>
          </cell>
          <cell r="H62">
            <v>-2739.4999999999995</v>
          </cell>
          <cell r="I62">
            <v>15057.055701864669</v>
          </cell>
          <cell r="J62">
            <v>-1599.6655339416138</v>
          </cell>
        </row>
        <row r="63">
          <cell r="D63">
            <v>541</v>
          </cell>
          <cell r="E63">
            <v>648</v>
          </cell>
          <cell r="F63">
            <v>335</v>
          </cell>
          <cell r="G63">
            <v>51.697530864197532</v>
          </cell>
          <cell r="H63">
            <v>3815.3</v>
          </cell>
          <cell r="I63">
            <v>7052.3105360443633</v>
          </cell>
          <cell r="J63">
            <v>11388.955223880597</v>
          </cell>
        </row>
        <row r="64">
          <cell r="D64">
            <v>109</v>
          </cell>
          <cell r="E64">
            <v>176</v>
          </cell>
          <cell r="F64">
            <v>82</v>
          </cell>
          <cell r="G64">
            <v>46.590909090909093</v>
          </cell>
          <cell r="H64">
            <v>904.4</v>
          </cell>
          <cell r="I64">
            <v>8297.2477064220184</v>
          </cell>
          <cell r="J64">
            <v>11029.268292682927</v>
          </cell>
        </row>
        <row r="65">
          <cell r="D65">
            <v>-432</v>
          </cell>
          <cell r="E65">
            <v>-472</v>
          </cell>
          <cell r="F65">
            <v>-253</v>
          </cell>
          <cell r="G65">
            <v>-5.1066217732884382</v>
          </cell>
          <cell r="H65">
            <v>-2910.9</v>
          </cell>
          <cell r="I65">
            <v>1244.9371703776551</v>
          </cell>
          <cell r="J65">
            <v>-359.68693119766976</v>
          </cell>
        </row>
        <row r="66">
          <cell r="D66">
            <v>16423</v>
          </cell>
          <cell r="E66">
            <v>15668</v>
          </cell>
          <cell r="F66">
            <v>7391</v>
          </cell>
          <cell r="G66">
            <v>47.172581056931328</v>
          </cell>
          <cell r="H66">
            <v>117995.00000000001</v>
          </cell>
          <cell r="I66">
            <v>7184.7409121354212</v>
          </cell>
          <cell r="J66">
            <v>15964.686781220404</v>
          </cell>
        </row>
        <row r="67">
          <cell r="D67">
            <v>4609</v>
          </cell>
          <cell r="E67">
            <v>9675</v>
          </cell>
          <cell r="F67">
            <v>4668</v>
          </cell>
          <cell r="G67">
            <v>48.248062015503876</v>
          </cell>
          <cell r="H67">
            <v>50507.9</v>
          </cell>
          <cell r="I67">
            <v>10958.537643740508</v>
          </cell>
          <cell r="J67">
            <v>10820.02999143102</v>
          </cell>
        </row>
        <row r="68">
          <cell r="D68">
            <v>-11814</v>
          </cell>
          <cell r="E68">
            <v>-5993</v>
          </cell>
          <cell r="F68">
            <v>-2723</v>
          </cell>
          <cell r="G68">
            <v>1.0754809585725482</v>
          </cell>
          <cell r="H68">
            <v>-67487.100000000006</v>
          </cell>
          <cell r="I68">
            <v>3773.7967316050872</v>
          </cell>
          <cell r="J68">
            <v>-5144.6567897893838</v>
          </cell>
        </row>
      </sheetData>
      <sheetData sheetId="13">
        <row r="7">
          <cell r="D7">
            <v>203</v>
          </cell>
          <cell r="E7">
            <v>3909</v>
          </cell>
          <cell r="F7">
            <v>19256.157635467978</v>
          </cell>
        </row>
        <row r="8">
          <cell r="D8">
            <v>75</v>
          </cell>
          <cell r="E8">
            <v>1405.6</v>
          </cell>
          <cell r="F8">
            <v>18741.333333333332</v>
          </cell>
        </row>
        <row r="9">
          <cell r="D9">
            <v>-128</v>
          </cell>
          <cell r="E9">
            <v>-2503.4</v>
          </cell>
          <cell r="F9">
            <v>-514.82430213464613</v>
          </cell>
        </row>
        <row r="10">
          <cell r="D10">
            <v>93</v>
          </cell>
          <cell r="E10">
            <v>1778.6</v>
          </cell>
          <cell r="F10">
            <v>19124.731182795698</v>
          </cell>
        </row>
        <row r="11">
          <cell r="D11">
            <v>31</v>
          </cell>
          <cell r="E11">
            <v>425.8</v>
          </cell>
          <cell r="F11">
            <v>13735.483870967742</v>
          </cell>
        </row>
        <row r="12">
          <cell r="D12">
            <v>-62</v>
          </cell>
          <cell r="E12">
            <v>-1352.8</v>
          </cell>
          <cell r="F12">
            <v>-5389.2473118279559</v>
          </cell>
        </row>
        <row r="13">
          <cell r="D13">
            <v>184</v>
          </cell>
          <cell r="E13">
            <v>3404.7</v>
          </cell>
          <cell r="F13">
            <v>18503.804347826088</v>
          </cell>
        </row>
        <row r="14">
          <cell r="D14">
            <v>28</v>
          </cell>
          <cell r="E14">
            <v>420</v>
          </cell>
          <cell r="F14">
            <v>15000</v>
          </cell>
        </row>
        <row r="15">
          <cell r="D15">
            <v>-156</v>
          </cell>
          <cell r="E15">
            <v>-2984.7</v>
          </cell>
          <cell r="F15">
            <v>-3503.8043478260879</v>
          </cell>
        </row>
        <row r="16">
          <cell r="D16">
            <v>283</v>
          </cell>
          <cell r="E16">
            <v>5050.6000000000004</v>
          </cell>
          <cell r="F16">
            <v>17846.643109540637</v>
          </cell>
        </row>
        <row r="17">
          <cell r="D17">
            <v>100</v>
          </cell>
          <cell r="E17">
            <v>1463.9</v>
          </cell>
          <cell r="F17">
            <v>14639.000000000002</v>
          </cell>
        </row>
        <row r="18">
          <cell r="D18">
            <v>-183</v>
          </cell>
          <cell r="E18">
            <v>-3586.7000000000003</v>
          </cell>
          <cell r="F18">
            <v>-3207.6431095406351</v>
          </cell>
        </row>
        <row r="19">
          <cell r="D19">
            <v>185</v>
          </cell>
          <cell r="E19">
            <v>3351.8</v>
          </cell>
          <cell r="F19">
            <v>18117.83783783784</v>
          </cell>
        </row>
        <row r="20">
          <cell r="D20">
            <v>33</v>
          </cell>
          <cell r="E20">
            <v>639.79999999999995</v>
          </cell>
          <cell r="F20">
            <v>19387.878787878788</v>
          </cell>
        </row>
        <row r="21">
          <cell r="D21">
            <v>-152</v>
          </cell>
          <cell r="E21">
            <v>-2712</v>
          </cell>
          <cell r="F21">
            <v>1270.0409500409478</v>
          </cell>
        </row>
        <row r="22">
          <cell r="D22">
            <v>106</v>
          </cell>
          <cell r="E22">
            <v>2003.5</v>
          </cell>
          <cell r="F22">
            <v>18900.943396226416</v>
          </cell>
        </row>
        <row r="23">
          <cell r="D23">
            <v>38</v>
          </cell>
          <cell r="E23">
            <v>709.7</v>
          </cell>
          <cell r="F23">
            <v>18676.315789473687</v>
          </cell>
        </row>
        <row r="24">
          <cell r="D24">
            <v>-68</v>
          </cell>
          <cell r="E24">
            <v>-1293.8</v>
          </cell>
          <cell r="F24">
            <v>-224.62760675272875</v>
          </cell>
        </row>
        <row r="25">
          <cell r="D25">
            <v>115</v>
          </cell>
          <cell r="E25">
            <v>2167.1999999999998</v>
          </cell>
          <cell r="F25">
            <v>18845.217391304344</v>
          </cell>
        </row>
        <row r="26">
          <cell r="D26">
            <v>29</v>
          </cell>
          <cell r="E26">
            <v>571.79999999999995</v>
          </cell>
          <cell r="F26">
            <v>19717.241379310344</v>
          </cell>
        </row>
        <row r="27">
          <cell r="D27">
            <v>-86</v>
          </cell>
          <cell r="E27">
            <v>-1595.3999999999999</v>
          </cell>
          <cell r="F27">
            <v>872.02398800599985</v>
          </cell>
        </row>
        <row r="28">
          <cell r="D28">
            <v>342</v>
          </cell>
          <cell r="E28">
            <v>6040.4</v>
          </cell>
          <cell r="F28">
            <v>17661.988304093564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D30">
            <v>-342</v>
          </cell>
          <cell r="E30">
            <v>-6040.4</v>
          </cell>
          <cell r="F30">
            <v>-17661.988304093564</v>
          </cell>
        </row>
        <row r="31">
          <cell r="D31">
            <v>181</v>
          </cell>
          <cell r="E31">
            <v>3036.3</v>
          </cell>
          <cell r="F31">
            <v>16775.138121546963</v>
          </cell>
        </row>
        <row r="32">
          <cell r="D32">
            <v>60</v>
          </cell>
          <cell r="E32">
            <v>814.3</v>
          </cell>
          <cell r="F32">
            <v>13571.666666666666</v>
          </cell>
        </row>
        <row r="33">
          <cell r="D33">
            <v>-121</v>
          </cell>
          <cell r="E33">
            <v>-2222</v>
          </cell>
          <cell r="F33">
            <v>-3203.4714548802967</v>
          </cell>
        </row>
        <row r="34">
          <cell r="D34">
            <v>112</v>
          </cell>
          <cell r="E34">
            <v>2071.6999999999998</v>
          </cell>
          <cell r="F34">
            <v>18497.321428571428</v>
          </cell>
        </row>
        <row r="35">
          <cell r="D35">
            <v>27</v>
          </cell>
          <cell r="E35">
            <v>442.6</v>
          </cell>
          <cell r="F35">
            <v>16392.592592592591</v>
          </cell>
        </row>
        <row r="36">
          <cell r="D36">
            <v>-85</v>
          </cell>
          <cell r="E36">
            <v>-1629.1</v>
          </cell>
          <cell r="F36">
            <v>-2104.7288359788363</v>
          </cell>
        </row>
        <row r="37">
          <cell r="D37">
            <v>150</v>
          </cell>
          <cell r="E37">
            <v>2794.4</v>
          </cell>
          <cell r="F37">
            <v>18629.333333333336</v>
          </cell>
        </row>
        <row r="38">
          <cell r="D38">
            <v>40</v>
          </cell>
          <cell r="E38">
            <v>650</v>
          </cell>
          <cell r="F38">
            <v>16250</v>
          </cell>
        </row>
        <row r="39">
          <cell r="D39">
            <v>-110</v>
          </cell>
          <cell r="E39">
            <v>-2144.4</v>
          </cell>
          <cell r="F39">
            <v>-2379.3333333333358</v>
          </cell>
        </row>
        <row r="40">
          <cell r="D40">
            <v>56</v>
          </cell>
          <cell r="E40">
            <v>1007</v>
          </cell>
          <cell r="F40">
            <v>17982.142857142859</v>
          </cell>
        </row>
        <row r="41">
          <cell r="D41">
            <v>27</v>
          </cell>
          <cell r="E41">
            <v>478.5</v>
          </cell>
          <cell r="F41">
            <v>17722.222222222223</v>
          </cell>
        </row>
        <row r="42">
          <cell r="D42">
            <v>-29</v>
          </cell>
          <cell r="E42">
            <v>-528.5</v>
          </cell>
          <cell r="F42">
            <v>-259.92063492063608</v>
          </cell>
        </row>
        <row r="43">
          <cell r="D43">
            <v>169</v>
          </cell>
          <cell r="E43">
            <v>3200.7</v>
          </cell>
          <cell r="F43">
            <v>18939.053254437869</v>
          </cell>
        </row>
        <row r="44">
          <cell r="D44">
            <v>0</v>
          </cell>
          <cell r="E44">
            <v>0</v>
          </cell>
          <cell r="F44">
            <v>0</v>
          </cell>
        </row>
        <row r="45">
          <cell r="D45">
            <v>-169</v>
          </cell>
          <cell r="E45">
            <v>-3200.7</v>
          </cell>
          <cell r="F45">
            <v>-18939.053254437869</v>
          </cell>
        </row>
        <row r="46">
          <cell r="D46">
            <v>164</v>
          </cell>
          <cell r="E46">
            <v>3075.8</v>
          </cell>
          <cell r="F46">
            <v>18754.878048780491</v>
          </cell>
        </row>
        <row r="47">
          <cell r="D47">
            <v>52</v>
          </cell>
          <cell r="E47">
            <v>994.1</v>
          </cell>
          <cell r="F47">
            <v>19117.307692307695</v>
          </cell>
        </row>
        <row r="48">
          <cell r="D48">
            <v>-112</v>
          </cell>
          <cell r="E48">
            <v>-2081.7000000000003</v>
          </cell>
          <cell r="F48">
            <v>362.42964352720446</v>
          </cell>
        </row>
        <row r="49">
          <cell r="D49">
            <v>179</v>
          </cell>
          <cell r="E49">
            <v>3139</v>
          </cell>
          <cell r="F49">
            <v>17536.312849162012</v>
          </cell>
        </row>
        <row r="50">
          <cell r="D50">
            <v>90</v>
          </cell>
          <cell r="E50">
            <v>1153.4000000000001</v>
          </cell>
          <cell r="F50">
            <v>12815.555555555557</v>
          </cell>
        </row>
        <row r="51">
          <cell r="D51">
            <v>-89</v>
          </cell>
          <cell r="E51">
            <v>-1985.6</v>
          </cell>
          <cell r="F51">
            <v>-4720.7572936064553</v>
          </cell>
        </row>
        <row r="52">
          <cell r="D52">
            <v>216</v>
          </cell>
          <cell r="E52">
            <v>3476.8</v>
          </cell>
          <cell r="F52">
            <v>16096.296296296297</v>
          </cell>
        </row>
        <row r="53">
          <cell r="D53">
            <v>117</v>
          </cell>
          <cell r="E53">
            <v>1449.1</v>
          </cell>
          <cell r="F53">
            <v>12385.470085470084</v>
          </cell>
        </row>
        <row r="54">
          <cell r="D54">
            <v>-99</v>
          </cell>
          <cell r="E54">
            <v>-2027.7000000000003</v>
          </cell>
          <cell r="F54">
            <v>-3710.8262108262134</v>
          </cell>
        </row>
        <row r="55">
          <cell r="D55">
            <v>329</v>
          </cell>
          <cell r="E55">
            <v>5764.9</v>
          </cell>
          <cell r="F55">
            <v>17522.492401215804</v>
          </cell>
        </row>
        <row r="56">
          <cell r="D56">
            <v>121</v>
          </cell>
          <cell r="E56">
            <v>2230</v>
          </cell>
          <cell r="F56">
            <v>18429.752066115703</v>
          </cell>
        </row>
        <row r="57">
          <cell r="D57">
            <v>-208</v>
          </cell>
          <cell r="E57">
            <v>-3534.8999999999996</v>
          </cell>
          <cell r="F57">
            <v>907.25966489989878</v>
          </cell>
        </row>
        <row r="58">
          <cell r="D58">
            <v>155</v>
          </cell>
          <cell r="E58">
            <v>2703.4</v>
          </cell>
          <cell r="F58">
            <v>17441.290322580644</v>
          </cell>
        </row>
        <row r="59">
          <cell r="D59">
            <v>3</v>
          </cell>
          <cell r="E59">
            <v>38</v>
          </cell>
          <cell r="F59">
            <v>12666.666666666666</v>
          </cell>
        </row>
        <row r="60">
          <cell r="D60">
            <v>-152</v>
          </cell>
          <cell r="E60">
            <v>-2665.4</v>
          </cell>
          <cell r="F60">
            <v>-4774.6236559139779</v>
          </cell>
        </row>
        <row r="61">
          <cell r="D61">
            <v>105</v>
          </cell>
          <cell r="E61">
            <v>1953.9</v>
          </cell>
          <cell r="F61">
            <v>18608.571428571431</v>
          </cell>
        </row>
        <row r="62">
          <cell r="D62">
            <v>54</v>
          </cell>
          <cell r="E62">
            <v>799.3</v>
          </cell>
          <cell r="F62">
            <v>14801.85185185185</v>
          </cell>
        </row>
        <row r="63">
          <cell r="D63">
            <v>-51</v>
          </cell>
          <cell r="E63">
            <v>-1154.6000000000001</v>
          </cell>
          <cell r="F63">
            <v>-3806.7195767195808</v>
          </cell>
        </row>
        <row r="64">
          <cell r="D64">
            <v>88</v>
          </cell>
          <cell r="E64">
            <v>1633.6</v>
          </cell>
          <cell r="F64">
            <v>18563.636363636364</v>
          </cell>
        </row>
        <row r="65">
          <cell r="D65">
            <v>26</v>
          </cell>
          <cell r="E65">
            <v>492.8</v>
          </cell>
          <cell r="F65">
            <v>18953.846153846152</v>
          </cell>
        </row>
        <row r="66">
          <cell r="D66">
            <v>-62</v>
          </cell>
          <cell r="E66">
            <v>-1140.8</v>
          </cell>
          <cell r="F66">
            <v>390.20979020978848</v>
          </cell>
        </row>
        <row r="67">
          <cell r="D67">
            <v>3415</v>
          </cell>
          <cell r="E67">
            <v>61563.30000000001</v>
          </cell>
          <cell r="F67">
            <v>18027.320644216692</v>
          </cell>
          <cell r="G67">
            <v>99.999999999999972</v>
          </cell>
        </row>
        <row r="68">
          <cell r="D68">
            <v>951</v>
          </cell>
          <cell r="E68">
            <v>15178.699999999999</v>
          </cell>
          <cell r="F68">
            <v>15960.778128286014</v>
          </cell>
          <cell r="G68">
            <v>100</v>
          </cell>
        </row>
        <row r="69">
          <cell r="D69">
            <v>-2464</v>
          </cell>
          <cell r="E69">
            <v>-46384.600000000013</v>
          </cell>
          <cell r="F69">
            <v>-2066.5425159306778</v>
          </cell>
          <cell r="G69" t="str">
            <v>x</v>
          </cell>
        </row>
      </sheetData>
      <sheetData sheetId="14">
        <row r="7">
          <cell r="D7">
            <v>202</v>
          </cell>
          <cell r="E7">
            <v>3831.8</v>
          </cell>
          <cell r="F7">
            <v>18969.30693069307</v>
          </cell>
        </row>
        <row r="8">
          <cell r="D8">
            <v>45</v>
          </cell>
          <cell r="E8">
            <v>842.5</v>
          </cell>
          <cell r="F8">
            <v>18722.222222222223</v>
          </cell>
        </row>
        <row r="9">
          <cell r="D9">
            <v>-157</v>
          </cell>
          <cell r="E9">
            <v>-2989.3</v>
          </cell>
          <cell r="F9">
            <v>-247.08470847084754</v>
          </cell>
        </row>
        <row r="10">
          <cell r="D10">
            <v>100</v>
          </cell>
          <cell r="E10">
            <v>1931</v>
          </cell>
          <cell r="F10">
            <v>19310</v>
          </cell>
        </row>
        <row r="11">
          <cell r="D11">
            <v>37</v>
          </cell>
          <cell r="E11">
            <v>589.79999999999995</v>
          </cell>
          <cell r="F11">
            <v>15940.540540540538</v>
          </cell>
        </row>
        <row r="12">
          <cell r="D12">
            <v>-63</v>
          </cell>
          <cell r="E12">
            <v>-1341.2</v>
          </cell>
          <cell r="F12">
            <v>-3369.4594594594619</v>
          </cell>
        </row>
        <row r="13">
          <cell r="D13">
            <v>84</v>
          </cell>
          <cell r="E13">
            <v>1532.7</v>
          </cell>
          <cell r="F13">
            <v>18246.428571428572</v>
          </cell>
        </row>
        <row r="14">
          <cell r="D14">
            <v>17</v>
          </cell>
          <cell r="E14">
            <v>255</v>
          </cell>
          <cell r="F14">
            <v>15000</v>
          </cell>
        </row>
        <row r="15">
          <cell r="D15">
            <v>-67</v>
          </cell>
          <cell r="E15">
            <v>-1277.7</v>
          </cell>
          <cell r="F15">
            <v>-3246.4285714285725</v>
          </cell>
        </row>
        <row r="16">
          <cell r="D16">
            <v>296</v>
          </cell>
          <cell r="E16">
            <v>5306.1</v>
          </cell>
          <cell r="F16">
            <v>17926.013513513513</v>
          </cell>
        </row>
        <row r="17">
          <cell r="D17">
            <v>95</v>
          </cell>
          <cell r="E17">
            <v>1372</v>
          </cell>
          <cell r="F17">
            <v>14442.105263157895</v>
          </cell>
        </row>
        <row r="18">
          <cell r="D18">
            <v>-201</v>
          </cell>
          <cell r="E18">
            <v>-3934.1000000000004</v>
          </cell>
          <cell r="F18">
            <v>-3483.9082503556183</v>
          </cell>
        </row>
        <row r="19">
          <cell r="D19">
            <v>243</v>
          </cell>
          <cell r="E19">
            <v>4525.6000000000004</v>
          </cell>
          <cell r="F19">
            <v>18623.868312757204</v>
          </cell>
        </row>
        <row r="20">
          <cell r="D20">
            <v>35</v>
          </cell>
          <cell r="E20">
            <v>658</v>
          </cell>
          <cell r="F20">
            <v>18800</v>
          </cell>
        </row>
        <row r="21">
          <cell r="D21">
            <v>-208</v>
          </cell>
          <cell r="E21">
            <v>-3867.6000000000004</v>
          </cell>
          <cell r="F21">
            <v>176.13168724279603</v>
          </cell>
        </row>
        <row r="22">
          <cell r="D22">
            <v>108</v>
          </cell>
          <cell r="E22">
            <v>2063</v>
          </cell>
          <cell r="F22">
            <v>19101.85185185185</v>
          </cell>
        </row>
        <row r="23">
          <cell r="D23">
            <v>33</v>
          </cell>
          <cell r="E23">
            <v>648.20000000000005</v>
          </cell>
          <cell r="F23">
            <v>19642.424242424244</v>
          </cell>
        </row>
        <row r="24">
          <cell r="D24">
            <v>-75</v>
          </cell>
          <cell r="E24">
            <v>-1414.8</v>
          </cell>
          <cell r="F24">
            <v>540.57239057239349</v>
          </cell>
        </row>
        <row r="25">
          <cell r="D25">
            <v>90</v>
          </cell>
          <cell r="E25">
            <v>1690.5</v>
          </cell>
          <cell r="F25">
            <v>18783.333333333336</v>
          </cell>
        </row>
        <row r="26">
          <cell r="D26">
            <v>31</v>
          </cell>
          <cell r="E26">
            <v>616.70000000000005</v>
          </cell>
          <cell r="F26">
            <v>19893.548387096776</v>
          </cell>
        </row>
        <row r="27">
          <cell r="D27">
            <v>-59</v>
          </cell>
          <cell r="E27">
            <v>-1073.8</v>
          </cell>
          <cell r="F27">
            <v>1110.2150537634407</v>
          </cell>
        </row>
        <row r="28">
          <cell r="D28">
            <v>167</v>
          </cell>
          <cell r="E28">
            <v>3041.7</v>
          </cell>
          <cell r="F28">
            <v>18213.77245508982</v>
          </cell>
        </row>
        <row r="29">
          <cell r="D29">
            <v>32</v>
          </cell>
          <cell r="E29">
            <v>456.3</v>
          </cell>
          <cell r="F29">
            <v>14259.375</v>
          </cell>
        </row>
        <row r="30">
          <cell r="D30">
            <v>-135</v>
          </cell>
          <cell r="E30">
            <v>-2585.3999999999996</v>
          </cell>
          <cell r="F30">
            <v>-3954.3974550898201</v>
          </cell>
        </row>
        <row r="31">
          <cell r="D31">
            <v>62</v>
          </cell>
          <cell r="E31">
            <v>1089.5999999999999</v>
          </cell>
          <cell r="F31">
            <v>17574.193548387098</v>
          </cell>
        </row>
        <row r="32">
          <cell r="D32">
            <v>19</v>
          </cell>
          <cell r="E32">
            <v>271.60000000000002</v>
          </cell>
          <cell r="F32">
            <v>14294.736842105263</v>
          </cell>
        </row>
        <row r="33">
          <cell r="D33">
            <v>-43</v>
          </cell>
          <cell r="E33">
            <v>-817.99999999999989</v>
          </cell>
          <cell r="F33">
            <v>-3279.4567062818351</v>
          </cell>
        </row>
        <row r="34">
          <cell r="D34">
            <v>108</v>
          </cell>
          <cell r="E34">
            <v>2011.2</v>
          </cell>
          <cell r="F34">
            <v>18622.222222222223</v>
          </cell>
        </row>
        <row r="35">
          <cell r="D35">
            <v>27</v>
          </cell>
          <cell r="E35">
            <v>401.9</v>
          </cell>
          <cell r="F35">
            <v>14885.185185185184</v>
          </cell>
        </row>
        <row r="36">
          <cell r="D36">
            <v>-81</v>
          </cell>
          <cell r="E36">
            <v>-1609.3000000000002</v>
          </cell>
          <cell r="F36">
            <v>-3737.0370370370383</v>
          </cell>
        </row>
        <row r="37">
          <cell r="D37">
            <v>139</v>
          </cell>
          <cell r="E37">
            <v>2627.9</v>
          </cell>
          <cell r="F37">
            <v>18905.755395683453</v>
          </cell>
        </row>
        <row r="38">
          <cell r="D38">
            <v>31</v>
          </cell>
          <cell r="E38">
            <v>477.5</v>
          </cell>
          <cell r="F38">
            <v>15403.225806451612</v>
          </cell>
        </row>
        <row r="39">
          <cell r="D39">
            <v>-108</v>
          </cell>
          <cell r="E39">
            <v>-2150.4</v>
          </cell>
          <cell r="F39">
            <v>-3502.5295892318409</v>
          </cell>
        </row>
        <row r="40">
          <cell r="D40">
            <v>94</v>
          </cell>
          <cell r="E40">
            <v>1671.6</v>
          </cell>
          <cell r="F40">
            <v>17782.978723404256</v>
          </cell>
        </row>
        <row r="41">
          <cell r="D41">
            <v>6</v>
          </cell>
          <cell r="E41">
            <v>120</v>
          </cell>
          <cell r="F41">
            <v>20000</v>
          </cell>
        </row>
        <row r="42">
          <cell r="D42">
            <v>-88</v>
          </cell>
          <cell r="E42">
            <v>-1551.6</v>
          </cell>
          <cell r="F42">
            <v>2217.021276595744</v>
          </cell>
        </row>
        <row r="43">
          <cell r="D43">
            <v>77</v>
          </cell>
          <cell r="E43">
            <v>1067.8</v>
          </cell>
          <cell r="F43">
            <v>13867.532467532466</v>
          </cell>
        </row>
        <row r="44">
          <cell r="D44">
            <v>0</v>
          </cell>
          <cell r="E44">
            <v>0</v>
          </cell>
          <cell r="F44">
            <v>0</v>
          </cell>
        </row>
        <row r="45">
          <cell r="D45">
            <v>-77</v>
          </cell>
          <cell r="E45">
            <v>-1067.8</v>
          </cell>
          <cell r="F45">
            <v>-13867.532467532466</v>
          </cell>
        </row>
        <row r="46">
          <cell r="D46">
            <v>120</v>
          </cell>
          <cell r="E46">
            <v>2253.6</v>
          </cell>
          <cell r="F46">
            <v>18779.999999999996</v>
          </cell>
        </row>
        <row r="47">
          <cell r="D47">
            <v>16</v>
          </cell>
          <cell r="E47">
            <v>302.7</v>
          </cell>
          <cell r="F47">
            <v>18918.75</v>
          </cell>
        </row>
        <row r="48">
          <cell r="D48">
            <v>-104</v>
          </cell>
          <cell r="E48">
            <v>-1950.8999999999999</v>
          </cell>
          <cell r="F48">
            <v>138.75000000000364</v>
          </cell>
        </row>
        <row r="49">
          <cell r="D49">
            <v>62</v>
          </cell>
          <cell r="E49">
            <v>1137.5</v>
          </cell>
          <cell r="F49">
            <v>18346.774193548386</v>
          </cell>
        </row>
        <row r="50">
          <cell r="D50">
            <v>21</v>
          </cell>
          <cell r="E50">
            <v>286.7</v>
          </cell>
          <cell r="F50">
            <v>13652.380952380952</v>
          </cell>
        </row>
        <row r="51">
          <cell r="D51">
            <v>-41</v>
          </cell>
          <cell r="E51">
            <v>-850.8</v>
          </cell>
          <cell r="F51">
            <v>-4694.3932411674341</v>
          </cell>
        </row>
        <row r="52">
          <cell r="D52">
            <v>142</v>
          </cell>
          <cell r="E52">
            <v>2411</v>
          </cell>
          <cell r="F52">
            <v>16978.87323943662</v>
          </cell>
        </row>
        <row r="53">
          <cell r="D53">
            <v>26</v>
          </cell>
          <cell r="E53">
            <v>322.10000000000002</v>
          </cell>
          <cell r="F53">
            <v>12388.461538461539</v>
          </cell>
        </row>
        <row r="54">
          <cell r="D54">
            <v>-116</v>
          </cell>
          <cell r="E54">
            <v>-2088.9</v>
          </cell>
          <cell r="F54">
            <v>-4590.4117009750807</v>
          </cell>
        </row>
        <row r="55">
          <cell r="D55">
            <v>88</v>
          </cell>
          <cell r="E55">
            <v>2219.3000000000002</v>
          </cell>
          <cell r="F55">
            <v>25219.318181818184</v>
          </cell>
        </row>
        <row r="56">
          <cell r="D56">
            <v>41</v>
          </cell>
          <cell r="E56">
            <v>798.4</v>
          </cell>
          <cell r="F56">
            <v>19473.170731707316</v>
          </cell>
        </row>
        <row r="57">
          <cell r="D57">
            <v>-47</v>
          </cell>
          <cell r="E57">
            <v>-1420.9</v>
          </cell>
          <cell r="F57">
            <v>-5746.1474501108678</v>
          </cell>
        </row>
        <row r="58">
          <cell r="D58">
            <v>237</v>
          </cell>
          <cell r="E58">
            <v>4441.5</v>
          </cell>
          <cell r="F58">
            <v>18740.506329113923</v>
          </cell>
        </row>
        <row r="59">
          <cell r="D59">
            <v>15</v>
          </cell>
          <cell r="E59">
            <v>300</v>
          </cell>
          <cell r="F59">
            <v>20000</v>
          </cell>
        </row>
        <row r="60">
          <cell r="D60">
            <v>-222</v>
          </cell>
          <cell r="E60">
            <v>-4141.5</v>
          </cell>
          <cell r="F60">
            <v>1259.4936708860769</v>
          </cell>
        </row>
        <row r="61">
          <cell r="D61">
            <v>101</v>
          </cell>
          <cell r="E61">
            <v>1886.2</v>
          </cell>
          <cell r="F61">
            <v>18675.247524752474</v>
          </cell>
        </row>
        <row r="62">
          <cell r="D62">
            <v>6</v>
          </cell>
          <cell r="E62">
            <v>95</v>
          </cell>
          <cell r="F62">
            <v>15833.333333333334</v>
          </cell>
        </row>
        <row r="63">
          <cell r="D63">
            <v>-95</v>
          </cell>
          <cell r="E63">
            <v>-1791.2</v>
          </cell>
          <cell r="F63">
            <v>-2841.9141914191405</v>
          </cell>
        </row>
        <row r="64">
          <cell r="D64">
            <v>96</v>
          </cell>
          <cell r="E64">
            <v>1791.4</v>
          </cell>
          <cell r="F64">
            <v>18660.416666666668</v>
          </cell>
        </row>
        <row r="65">
          <cell r="D65">
            <v>19</v>
          </cell>
          <cell r="E65">
            <v>353.8</v>
          </cell>
          <cell r="F65">
            <v>18621.052631578947</v>
          </cell>
        </row>
        <row r="66">
          <cell r="D66">
            <v>-77</v>
          </cell>
          <cell r="E66">
            <v>-1437.6000000000001</v>
          </cell>
          <cell r="F66">
            <v>-39.364035087721277</v>
          </cell>
        </row>
        <row r="67">
          <cell r="D67">
            <v>2616</v>
          </cell>
          <cell r="E67">
            <v>48531</v>
          </cell>
          <cell r="F67">
            <v>18551.605504587154</v>
          </cell>
          <cell r="G67">
            <v>100</v>
          </cell>
        </row>
        <row r="68">
          <cell r="D68">
            <v>552</v>
          </cell>
          <cell r="E68">
            <v>9168.1999999999989</v>
          </cell>
          <cell r="F68">
            <v>16609.057971014488</v>
          </cell>
          <cell r="G68">
            <v>100</v>
          </cell>
        </row>
        <row r="69">
          <cell r="D69">
            <v>-2064</v>
          </cell>
          <cell r="E69">
            <v>-39362.800000000003</v>
          </cell>
          <cell r="F69">
            <v>-1942.547533572666</v>
          </cell>
          <cell r="G69" t="str">
            <v>x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topLeftCell="B1" zoomScaleNormal="100" workbookViewId="0">
      <selection activeCell="B24" sqref="B24:J24"/>
    </sheetView>
  </sheetViews>
  <sheetFormatPr defaultRowHeight="12.75" x14ac:dyDescent="0.2"/>
  <cols>
    <col min="1" max="1" width="5.7109375" style="3" hidden="1" customWidth="1"/>
    <col min="2" max="2" width="23.28515625" style="3" customWidth="1"/>
    <col min="3" max="3" width="10.140625" style="3" customWidth="1"/>
    <col min="4" max="4" width="13.140625" style="3" customWidth="1"/>
    <col min="5" max="5" width="12.85546875" style="3" customWidth="1"/>
    <col min="6" max="6" width="17.42578125" style="3" customWidth="1"/>
    <col min="7" max="8" width="15.7109375" style="3" customWidth="1"/>
    <col min="9" max="9" width="22.28515625" style="3" customWidth="1"/>
    <col min="10" max="10" width="19.42578125" style="3" customWidth="1"/>
    <col min="11" max="11" width="19.140625" style="3" customWidth="1"/>
    <col min="12" max="13" width="11" style="4" customWidth="1"/>
    <col min="14" max="14" width="11.28515625" style="4" customWidth="1"/>
    <col min="15" max="15" width="11.7109375" style="4" customWidth="1"/>
    <col min="16" max="16" width="10.28515625" style="4" customWidth="1"/>
    <col min="17" max="17" width="11" style="4" customWidth="1"/>
    <col min="18" max="18" width="9.140625" style="3"/>
    <col min="19" max="19" width="44.42578125" style="3" customWidth="1"/>
    <col min="20" max="16384" width="9.140625" style="3"/>
  </cols>
  <sheetData>
    <row r="1" spans="2:23" x14ac:dyDescent="0.2">
      <c r="B1" s="1"/>
      <c r="C1" s="1"/>
      <c r="D1" s="1"/>
      <c r="E1" s="1"/>
      <c r="F1" s="1"/>
      <c r="G1" s="1"/>
      <c r="H1" s="1"/>
      <c r="I1" s="1"/>
      <c r="J1" s="2" t="s">
        <v>0</v>
      </c>
      <c r="L1" s="2"/>
      <c r="P1" s="5"/>
      <c r="Q1" s="5"/>
    </row>
    <row r="2" spans="2:23" ht="31.5" customHeight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7"/>
      <c r="M2" s="7"/>
      <c r="N2" s="7"/>
      <c r="O2" s="7"/>
      <c r="P2" s="7"/>
      <c r="Q2" s="7"/>
    </row>
    <row r="3" spans="2:23" ht="37.5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</row>
    <row r="4" spans="2:23" s="11" customFormat="1" ht="53.25" customHeight="1" x14ac:dyDescent="0.2"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  <c r="J4" s="8" t="s">
        <v>10</v>
      </c>
      <c r="K4" s="9"/>
      <c r="L4" s="10"/>
      <c r="M4" s="10"/>
      <c r="N4" s="10"/>
      <c r="O4" s="10"/>
      <c r="P4" s="10"/>
      <c r="Q4" s="10"/>
    </row>
    <row r="5" spans="2:23" s="15" customFormat="1" ht="11.25" x14ac:dyDescent="0.2">
      <c r="B5" s="12">
        <v>0</v>
      </c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3"/>
      <c r="L5" s="14"/>
      <c r="M5" s="14"/>
      <c r="N5" s="14"/>
      <c r="O5" s="14"/>
      <c r="P5" s="14"/>
      <c r="Q5" s="14"/>
    </row>
    <row r="6" spans="2:23" s="26" customFormat="1" ht="17.100000000000001" customHeight="1" x14ac:dyDescent="0.2">
      <c r="B6" s="16" t="s">
        <v>11</v>
      </c>
      <c r="C6" s="17">
        <v>0.55700000000000005</v>
      </c>
      <c r="D6" s="18">
        <v>0.43099999999999999</v>
      </c>
      <c r="E6" s="18">
        <v>0.71399999999999997</v>
      </c>
      <c r="F6" s="18">
        <v>0.53200000000000003</v>
      </c>
      <c r="G6" s="18">
        <v>0.36099999999999999</v>
      </c>
      <c r="H6" s="18">
        <v>0.52600000000000002</v>
      </c>
      <c r="I6" s="18">
        <v>1</v>
      </c>
      <c r="J6" s="18"/>
      <c r="K6" s="19"/>
      <c r="L6" s="20"/>
      <c r="M6" s="20"/>
      <c r="N6" s="21"/>
      <c r="O6" s="22"/>
      <c r="P6" s="22"/>
      <c r="Q6" s="22"/>
      <c r="R6" s="23"/>
      <c r="S6" s="24"/>
      <c r="T6" s="25"/>
      <c r="U6" s="25"/>
      <c r="V6" s="25"/>
      <c r="W6" s="25"/>
    </row>
    <row r="7" spans="2:23" ht="17.100000000000001" customHeight="1" x14ac:dyDescent="0.2">
      <c r="B7" s="27" t="s">
        <v>12</v>
      </c>
      <c r="C7" s="28">
        <v>0.56999999999999995</v>
      </c>
      <c r="D7" s="28">
        <v>0.434</v>
      </c>
      <c r="E7" s="28">
        <v>0.747</v>
      </c>
      <c r="F7" s="28">
        <v>0.57499999999999996</v>
      </c>
      <c r="G7" s="28">
        <v>0.19900000000000001</v>
      </c>
      <c r="H7" s="28">
        <v>0.56100000000000005</v>
      </c>
      <c r="I7" s="29">
        <v>1</v>
      </c>
      <c r="J7" s="29">
        <v>1</v>
      </c>
      <c r="K7" s="30"/>
      <c r="L7" s="31"/>
      <c r="M7" s="31"/>
      <c r="N7" s="32"/>
      <c r="O7" s="33"/>
      <c r="P7" s="33"/>
      <c r="Q7" s="33"/>
      <c r="R7" s="34"/>
      <c r="S7" s="24"/>
      <c r="T7" s="35"/>
      <c r="U7" s="35"/>
      <c r="V7" s="35"/>
      <c r="W7" s="35"/>
    </row>
    <row r="8" spans="2:23" ht="17.100000000000001" customHeight="1" x14ac:dyDescent="0.2">
      <c r="B8" s="27" t="s">
        <v>13</v>
      </c>
      <c r="C8" s="28">
        <v>0.55400000000000005</v>
      </c>
      <c r="D8" s="28">
        <v>0.371</v>
      </c>
      <c r="E8" s="28">
        <v>0.752</v>
      </c>
      <c r="F8" s="28">
        <v>0.52400000000000002</v>
      </c>
      <c r="G8" s="28">
        <v>0.184</v>
      </c>
      <c r="H8" s="28">
        <v>0.59099999999999997</v>
      </c>
      <c r="I8" s="29">
        <v>1</v>
      </c>
      <c r="J8" s="29">
        <v>1</v>
      </c>
      <c r="K8" s="30"/>
      <c r="L8" s="36"/>
      <c r="M8" s="36"/>
      <c r="N8" s="37"/>
      <c r="O8" s="38"/>
      <c r="P8" s="38"/>
      <c r="Q8" s="38"/>
      <c r="R8" s="39"/>
      <c r="S8" s="40"/>
    </row>
    <row r="9" spans="2:23" ht="17.100000000000001" customHeight="1" x14ac:dyDescent="0.2">
      <c r="B9" s="27" t="s">
        <v>14</v>
      </c>
      <c r="C9" s="28">
        <v>0.56200000000000006</v>
      </c>
      <c r="D9" s="28">
        <v>0.377</v>
      </c>
      <c r="E9" s="28">
        <v>0.69299999999999995</v>
      </c>
      <c r="F9" s="28">
        <v>0.51100000000000001</v>
      </c>
      <c r="G9" s="28">
        <v>0.34899999999999998</v>
      </c>
      <c r="H9" s="28">
        <v>0.54100000000000004</v>
      </c>
      <c r="I9" s="29">
        <v>1</v>
      </c>
      <c r="J9" s="29">
        <v>1</v>
      </c>
      <c r="K9" s="30"/>
      <c r="L9" s="36"/>
      <c r="M9" s="36"/>
      <c r="N9" s="37"/>
      <c r="O9" s="38"/>
      <c r="P9" s="38"/>
      <c r="Q9" s="38"/>
      <c r="R9" s="39"/>
      <c r="S9" s="40"/>
    </row>
    <row r="10" spans="2:23" ht="17.100000000000001" customHeight="1" x14ac:dyDescent="0.2">
      <c r="B10" s="27" t="s">
        <v>15</v>
      </c>
      <c r="C10" s="28">
        <v>0.68</v>
      </c>
      <c r="D10" s="28">
        <v>0.41099999999999998</v>
      </c>
      <c r="E10" s="28">
        <v>0.70399999999999996</v>
      </c>
      <c r="F10" s="28">
        <v>0.53700000000000003</v>
      </c>
      <c r="G10" s="28">
        <v>0.77700000000000002</v>
      </c>
      <c r="H10" s="28">
        <v>0.51800000000000002</v>
      </c>
      <c r="I10" s="29">
        <v>1</v>
      </c>
      <c r="J10" s="29">
        <v>1</v>
      </c>
      <c r="K10" s="30"/>
      <c r="L10" s="36"/>
      <c r="M10" s="36"/>
      <c r="N10" s="37"/>
      <c r="O10" s="38"/>
      <c r="P10" s="38"/>
      <c r="Q10" s="38"/>
      <c r="R10" s="39"/>
      <c r="S10" s="40"/>
    </row>
    <row r="11" spans="2:23" ht="17.100000000000001" customHeight="1" x14ac:dyDescent="0.2">
      <c r="B11" s="27" t="s">
        <v>16</v>
      </c>
      <c r="C11" s="28">
        <v>0.60299999999999998</v>
      </c>
      <c r="D11" s="28">
        <v>0.46400000000000002</v>
      </c>
      <c r="E11" s="28">
        <v>0.77900000000000003</v>
      </c>
      <c r="F11" s="28">
        <v>0.71199999999999997</v>
      </c>
      <c r="G11" s="28">
        <v>0.29599999999999999</v>
      </c>
      <c r="H11" s="28">
        <v>0.54900000000000004</v>
      </c>
      <c r="I11" s="29">
        <v>1</v>
      </c>
      <c r="J11" s="29">
        <v>1</v>
      </c>
      <c r="K11" s="30"/>
      <c r="L11" s="36"/>
      <c r="M11" s="36"/>
      <c r="N11" s="37"/>
      <c r="O11" s="38"/>
      <c r="P11" s="38"/>
      <c r="Q11" s="38"/>
      <c r="R11" s="39"/>
      <c r="S11" s="40"/>
    </row>
    <row r="12" spans="2:23" ht="17.100000000000001" customHeight="1" x14ac:dyDescent="0.2">
      <c r="B12" s="27" t="s">
        <v>17</v>
      </c>
      <c r="C12" s="28">
        <v>0.54700000000000004</v>
      </c>
      <c r="D12" s="28">
        <v>0.40600000000000003</v>
      </c>
      <c r="E12" s="28">
        <v>0.76800000000000002</v>
      </c>
      <c r="F12" s="28">
        <v>0.4</v>
      </c>
      <c r="G12" s="28">
        <v>0.3</v>
      </c>
      <c r="H12" s="28">
        <v>0.50700000000000001</v>
      </c>
      <c r="I12" s="29">
        <v>1</v>
      </c>
      <c r="J12" s="29">
        <v>1</v>
      </c>
      <c r="K12" s="30"/>
      <c r="L12" s="36"/>
      <c r="M12" s="36"/>
      <c r="N12" s="37"/>
      <c r="O12" s="38"/>
      <c r="P12" s="38"/>
      <c r="Q12" s="38"/>
      <c r="R12" s="39"/>
      <c r="S12" s="40"/>
    </row>
    <row r="13" spans="2:23" ht="17.100000000000001" customHeight="1" x14ac:dyDescent="0.2">
      <c r="B13" s="27" t="s">
        <v>18</v>
      </c>
      <c r="C13" s="28">
        <v>0.44700000000000001</v>
      </c>
      <c r="D13" s="28">
        <v>0.318</v>
      </c>
      <c r="E13" s="28">
        <v>0.60799999999999998</v>
      </c>
      <c r="F13" s="28">
        <v>0.42499999999999999</v>
      </c>
      <c r="G13" s="28">
        <v>4.2999999999999997E-2</v>
      </c>
      <c r="H13" s="28">
        <v>0.40200000000000002</v>
      </c>
      <c r="I13" s="29">
        <v>1</v>
      </c>
      <c r="J13" s="29">
        <v>1</v>
      </c>
      <c r="K13" s="30"/>
      <c r="L13" s="36"/>
      <c r="M13" s="36"/>
      <c r="N13" s="37"/>
      <c r="O13" s="38"/>
      <c r="P13" s="38"/>
      <c r="Q13" s="38"/>
      <c r="R13" s="39"/>
      <c r="S13" s="40"/>
    </row>
    <row r="14" spans="2:23" ht="17.100000000000001" customHeight="1" x14ac:dyDescent="0.2">
      <c r="B14" s="27" t="s">
        <v>19</v>
      </c>
      <c r="C14" s="28">
        <v>0.505</v>
      </c>
      <c r="D14" s="28">
        <v>0.50800000000000001</v>
      </c>
      <c r="E14" s="28">
        <v>0.77400000000000002</v>
      </c>
      <c r="F14" s="28">
        <v>0.47499999999999998</v>
      </c>
      <c r="G14" s="28">
        <v>0.128</v>
      </c>
      <c r="H14" s="28">
        <v>0.58399999999999996</v>
      </c>
      <c r="I14" s="29">
        <v>1</v>
      </c>
      <c r="J14" s="29">
        <v>1</v>
      </c>
      <c r="K14" s="30"/>
      <c r="L14" s="36"/>
      <c r="M14" s="36"/>
      <c r="N14" s="37"/>
      <c r="O14" s="38"/>
      <c r="P14" s="38"/>
      <c r="Q14" s="38"/>
      <c r="R14" s="39"/>
      <c r="S14" s="40"/>
    </row>
    <row r="15" spans="2:23" ht="17.100000000000001" customHeight="1" x14ac:dyDescent="0.2">
      <c r="B15" s="27" t="s">
        <v>20</v>
      </c>
      <c r="C15" s="28">
        <v>0.54900000000000004</v>
      </c>
      <c r="D15" s="28">
        <v>0.38900000000000001</v>
      </c>
      <c r="E15" s="28">
        <v>0.755</v>
      </c>
      <c r="F15" s="28">
        <v>0.438</v>
      </c>
      <c r="G15" s="28">
        <v>0.17499999999999999</v>
      </c>
      <c r="H15" s="28">
        <v>0.48099999999999998</v>
      </c>
      <c r="I15" s="29">
        <v>1</v>
      </c>
      <c r="J15" s="29">
        <v>1</v>
      </c>
      <c r="K15" s="30"/>
      <c r="L15" s="36"/>
      <c r="M15" s="36"/>
      <c r="N15" s="37"/>
      <c r="O15" s="38"/>
      <c r="P15" s="38"/>
      <c r="Q15" s="38"/>
      <c r="R15" s="39"/>
      <c r="S15" s="40"/>
    </row>
    <row r="16" spans="2:23" ht="17.100000000000001" customHeight="1" x14ac:dyDescent="0.2">
      <c r="B16" s="27" t="s">
        <v>21</v>
      </c>
      <c r="C16" s="28">
        <v>0.55900000000000005</v>
      </c>
      <c r="D16" s="28">
        <v>0.45500000000000002</v>
      </c>
      <c r="E16" s="28">
        <v>0.73699999999999999</v>
      </c>
      <c r="F16" s="28">
        <v>0.45100000000000001</v>
      </c>
      <c r="G16" s="28">
        <v>0.26300000000000001</v>
      </c>
      <c r="H16" s="28">
        <v>0.505</v>
      </c>
      <c r="I16" s="29">
        <v>1</v>
      </c>
      <c r="J16" s="29">
        <v>1</v>
      </c>
      <c r="K16" s="30"/>
      <c r="L16" s="36"/>
      <c r="M16" s="36"/>
      <c r="N16" s="37"/>
      <c r="O16" s="38"/>
      <c r="P16" s="38"/>
      <c r="Q16" s="38"/>
      <c r="R16" s="39"/>
      <c r="S16" s="40"/>
    </row>
    <row r="17" spans="2:23" ht="17.100000000000001" customHeight="1" x14ac:dyDescent="0.2">
      <c r="B17" s="27" t="s">
        <v>22</v>
      </c>
      <c r="C17" s="28">
        <v>0.621</v>
      </c>
      <c r="D17" s="28">
        <v>0.56899999999999995</v>
      </c>
      <c r="E17" s="28">
        <v>0.71399999999999997</v>
      </c>
      <c r="F17" s="28">
        <v>0.54800000000000004</v>
      </c>
      <c r="G17" s="28">
        <v>0.48399999999999999</v>
      </c>
      <c r="H17" s="28">
        <v>0.56100000000000005</v>
      </c>
      <c r="I17" s="29">
        <v>1</v>
      </c>
      <c r="J17" s="29">
        <v>1</v>
      </c>
      <c r="K17" s="30"/>
      <c r="L17" s="36"/>
      <c r="M17" s="36"/>
      <c r="N17" s="37"/>
      <c r="O17" s="38"/>
      <c r="P17" s="38"/>
      <c r="Q17" s="38"/>
      <c r="R17" s="39"/>
      <c r="S17" s="40"/>
    </row>
    <row r="18" spans="2:23" ht="17.100000000000001" customHeight="1" x14ac:dyDescent="0.2">
      <c r="B18" s="27" t="s">
        <v>23</v>
      </c>
      <c r="C18" s="28">
        <v>0.54600000000000004</v>
      </c>
      <c r="D18" s="28">
        <v>0.39400000000000002</v>
      </c>
      <c r="E18" s="28">
        <v>0.84599999999999997</v>
      </c>
      <c r="F18" s="28">
        <v>0.67300000000000004</v>
      </c>
      <c r="G18" s="28">
        <v>0.27100000000000002</v>
      </c>
      <c r="H18" s="28">
        <v>0.54</v>
      </c>
      <c r="I18" s="29">
        <v>1</v>
      </c>
      <c r="J18" s="29">
        <v>1</v>
      </c>
      <c r="K18" s="30"/>
      <c r="L18" s="36"/>
      <c r="M18" s="36"/>
      <c r="N18" s="37"/>
      <c r="O18" s="38"/>
      <c r="P18" s="38"/>
      <c r="Q18" s="38"/>
      <c r="R18" s="39"/>
      <c r="S18" s="40"/>
    </row>
    <row r="19" spans="2:23" ht="17.100000000000001" customHeight="1" x14ac:dyDescent="0.2">
      <c r="B19" s="27" t="s">
        <v>24</v>
      </c>
      <c r="C19" s="28">
        <v>0.53700000000000003</v>
      </c>
      <c r="D19" s="28">
        <v>0.38700000000000001</v>
      </c>
      <c r="E19" s="28">
        <v>0.71099999999999997</v>
      </c>
      <c r="F19" s="28">
        <v>0.46200000000000002</v>
      </c>
      <c r="G19" s="28">
        <v>0.22600000000000001</v>
      </c>
      <c r="H19" s="28">
        <v>0.47399999999999998</v>
      </c>
      <c r="I19" s="29">
        <v>1</v>
      </c>
      <c r="J19" s="29">
        <v>1</v>
      </c>
      <c r="K19" s="30"/>
      <c r="L19" s="36"/>
      <c r="M19" s="36"/>
      <c r="N19" s="37"/>
      <c r="O19" s="38"/>
      <c r="P19" s="38"/>
      <c r="Q19" s="38"/>
      <c r="R19" s="39"/>
      <c r="S19" s="40"/>
    </row>
    <row r="20" spans="2:23" ht="17.100000000000001" customHeight="1" x14ac:dyDescent="0.2">
      <c r="B20" s="41" t="s">
        <v>25</v>
      </c>
      <c r="C20" s="42">
        <v>0.48099999999999998</v>
      </c>
      <c r="D20" s="42">
        <v>0.40100000000000002</v>
      </c>
      <c r="E20" s="42">
        <v>0.64</v>
      </c>
      <c r="F20" s="42">
        <v>0.441</v>
      </c>
      <c r="G20" s="42">
        <v>0.23300000000000001</v>
      </c>
      <c r="H20" s="42">
        <v>0.48199999999999998</v>
      </c>
      <c r="I20" s="43">
        <v>1</v>
      </c>
      <c r="J20" s="43">
        <v>1</v>
      </c>
      <c r="K20" s="44"/>
      <c r="L20" s="36"/>
      <c r="M20" s="36"/>
      <c r="N20" s="37"/>
      <c r="O20" s="38"/>
      <c r="P20" s="38"/>
      <c r="Q20" s="38"/>
      <c r="R20" s="39"/>
      <c r="S20" s="40"/>
    </row>
    <row r="21" spans="2:23" ht="17.100000000000001" customHeight="1" x14ac:dyDescent="0.2">
      <c r="B21" s="27" t="s">
        <v>26</v>
      </c>
      <c r="C21" s="28">
        <v>0.66300000000000003</v>
      </c>
      <c r="D21" s="28">
        <v>0.54600000000000004</v>
      </c>
      <c r="E21" s="28">
        <v>0.78900000000000003</v>
      </c>
      <c r="F21" s="28">
        <v>0.58399999999999996</v>
      </c>
      <c r="G21" s="28">
        <v>0.32100000000000001</v>
      </c>
      <c r="H21" s="28">
        <v>0.67400000000000004</v>
      </c>
      <c r="I21" s="29">
        <v>1</v>
      </c>
      <c r="J21" s="29">
        <v>1</v>
      </c>
      <c r="K21" s="30"/>
      <c r="L21" s="36"/>
      <c r="M21" s="36"/>
      <c r="N21" s="37"/>
      <c r="O21" s="38"/>
      <c r="P21" s="38"/>
      <c r="Q21" s="38"/>
      <c r="R21" s="39"/>
      <c r="S21" s="40"/>
    </row>
    <row r="22" spans="2:23" ht="17.100000000000001" customHeight="1" x14ac:dyDescent="0.2">
      <c r="B22" s="27" t="s">
        <v>27</v>
      </c>
      <c r="C22" s="28">
        <v>0.55400000000000005</v>
      </c>
      <c r="D22" s="28">
        <v>0.47399999999999998</v>
      </c>
      <c r="E22" s="28">
        <v>0.71199999999999997</v>
      </c>
      <c r="F22" s="28">
        <v>0.624</v>
      </c>
      <c r="G22" s="28">
        <v>0.30399999999999999</v>
      </c>
      <c r="H22" s="28">
        <v>0.55200000000000005</v>
      </c>
      <c r="I22" s="29">
        <v>1</v>
      </c>
      <c r="J22" s="29">
        <v>1</v>
      </c>
      <c r="K22" s="30"/>
      <c r="L22" s="36"/>
      <c r="M22" s="36"/>
      <c r="N22" s="37"/>
      <c r="O22" s="38"/>
      <c r="P22" s="38"/>
      <c r="Q22" s="38"/>
      <c r="R22" s="39"/>
      <c r="S22" s="40"/>
    </row>
    <row r="23" spans="2:23" ht="10.5" customHeight="1" x14ac:dyDescent="0.2">
      <c r="B23" s="45"/>
      <c r="C23" s="45"/>
      <c r="D23" s="45"/>
      <c r="E23" s="45"/>
      <c r="F23" s="45"/>
      <c r="G23" s="45"/>
      <c r="H23" s="45"/>
      <c r="I23" s="46"/>
      <c r="J23" s="46"/>
      <c r="K23" s="46"/>
      <c r="L23" s="36"/>
      <c r="M23" s="36"/>
      <c r="N23" s="36"/>
      <c r="O23" s="36"/>
      <c r="P23" s="36"/>
      <c r="Q23" s="36"/>
      <c r="R23" s="39"/>
      <c r="S23" s="47"/>
      <c r="T23" s="48"/>
      <c r="U23" s="48"/>
      <c r="V23" s="48"/>
      <c r="W23" s="49"/>
    </row>
    <row r="24" spans="2:23" ht="15" customHeight="1" x14ac:dyDescent="0.2">
      <c r="B24" s="50" t="s">
        <v>28</v>
      </c>
      <c r="C24" s="50"/>
      <c r="D24" s="50"/>
      <c r="E24" s="50"/>
      <c r="F24" s="50"/>
      <c r="G24" s="50"/>
      <c r="H24" s="50"/>
      <c r="I24" s="50"/>
      <c r="J24" s="50"/>
      <c r="K24" s="46"/>
      <c r="L24" s="36"/>
      <c r="M24" s="36"/>
      <c r="N24" s="36"/>
      <c r="O24" s="36"/>
      <c r="P24" s="36"/>
      <c r="Q24" s="36"/>
      <c r="R24" s="39"/>
      <c r="S24" s="51"/>
      <c r="T24" s="48"/>
      <c r="U24" s="48"/>
      <c r="V24" s="48"/>
      <c r="W24" s="49"/>
    </row>
    <row r="25" spans="2:23" ht="15" x14ac:dyDescent="0.2">
      <c r="C25" s="52"/>
      <c r="D25" s="52"/>
      <c r="E25" s="52"/>
      <c r="F25" s="52"/>
      <c r="G25" s="52"/>
      <c r="H25" s="52"/>
      <c r="I25" s="52"/>
      <c r="J25" s="52"/>
      <c r="K25" s="52"/>
      <c r="L25" s="36"/>
      <c r="M25" s="36"/>
      <c r="N25" s="36"/>
      <c r="O25" s="36"/>
      <c r="P25" s="36"/>
      <c r="Q25" s="36"/>
      <c r="R25" s="39"/>
      <c r="S25" s="51"/>
      <c r="T25" s="48"/>
      <c r="U25" s="48"/>
      <c r="V25" s="48"/>
      <c r="W25" s="49"/>
    </row>
    <row r="26" spans="2:23" ht="15.75" x14ac:dyDescent="0.25">
      <c r="C26" s="52"/>
      <c r="D26" s="52"/>
      <c r="E26" s="52"/>
      <c r="I26" s="52"/>
      <c r="J26" s="52"/>
      <c r="K26" s="52"/>
      <c r="L26" s="36"/>
      <c r="M26" s="36"/>
      <c r="N26" s="36"/>
      <c r="O26" s="36"/>
      <c r="P26" s="36"/>
      <c r="Q26" s="36"/>
      <c r="R26" s="39"/>
      <c r="S26" s="53"/>
      <c r="T26" s="54"/>
      <c r="U26" s="54"/>
      <c r="V26" s="54"/>
      <c r="W26" s="55"/>
    </row>
    <row r="27" spans="2:23" x14ac:dyDescent="0.2">
      <c r="C27" s="52"/>
      <c r="D27" s="52"/>
      <c r="E27" s="52"/>
      <c r="I27" s="52"/>
      <c r="J27" s="52"/>
      <c r="K27" s="52"/>
      <c r="L27" s="36"/>
      <c r="M27" s="36"/>
      <c r="N27" s="36"/>
      <c r="O27" s="36"/>
      <c r="P27" s="36"/>
      <c r="Q27" s="36"/>
      <c r="R27" s="39"/>
    </row>
    <row r="28" spans="2:23" x14ac:dyDescent="0.2">
      <c r="C28" s="52"/>
      <c r="D28" s="52"/>
      <c r="E28" s="52"/>
      <c r="I28" s="52"/>
      <c r="J28" s="52"/>
      <c r="K28" s="52"/>
      <c r="L28" s="36"/>
      <c r="M28" s="36"/>
      <c r="N28" s="36"/>
      <c r="O28" s="36"/>
      <c r="P28" s="36"/>
      <c r="Q28" s="36"/>
      <c r="R28" s="39"/>
    </row>
    <row r="29" spans="2:23" x14ac:dyDescent="0.2">
      <c r="C29" s="52"/>
      <c r="D29" s="52"/>
      <c r="E29" s="36"/>
      <c r="F29" s="4"/>
      <c r="G29" s="4"/>
      <c r="H29" s="4"/>
      <c r="I29" s="52"/>
      <c r="J29" s="52"/>
      <c r="K29" s="52"/>
      <c r="L29" s="36"/>
      <c r="M29" s="36"/>
      <c r="N29" s="36"/>
      <c r="O29" s="36"/>
      <c r="P29" s="36"/>
      <c r="Q29" s="36"/>
      <c r="R29" s="39"/>
    </row>
    <row r="30" spans="2:23" x14ac:dyDescent="0.2">
      <c r="C30" s="52"/>
      <c r="D30" s="52"/>
      <c r="E30" s="36"/>
      <c r="F30" s="4"/>
      <c r="G30" s="49"/>
      <c r="H30" s="36"/>
      <c r="I30" s="52"/>
      <c r="J30" s="52"/>
      <c r="K30" s="52"/>
      <c r="L30" s="36"/>
      <c r="M30" s="36"/>
      <c r="N30" s="36"/>
      <c r="O30" s="36"/>
      <c r="P30" s="36"/>
      <c r="Q30" s="36"/>
      <c r="R30" s="39"/>
    </row>
    <row r="31" spans="2:23" x14ac:dyDescent="0.2">
      <c r="C31" s="52"/>
      <c r="D31" s="52"/>
      <c r="E31" s="36"/>
      <c r="F31" s="4"/>
      <c r="G31" s="49"/>
      <c r="H31" s="36"/>
      <c r="I31" s="52"/>
      <c r="J31" s="52"/>
      <c r="K31" s="52"/>
      <c r="L31" s="36"/>
      <c r="M31" s="36"/>
      <c r="N31" s="36"/>
      <c r="O31" s="36"/>
      <c r="P31" s="36"/>
      <c r="Q31" s="36"/>
      <c r="R31" s="39"/>
    </row>
    <row r="32" spans="2:23" x14ac:dyDescent="0.2">
      <c r="C32" s="52"/>
      <c r="D32" s="52"/>
      <c r="E32" s="36"/>
      <c r="F32" s="4"/>
      <c r="G32" s="49"/>
      <c r="H32" s="36"/>
      <c r="I32" s="52"/>
      <c r="J32" s="52"/>
      <c r="K32" s="52"/>
      <c r="L32" s="36"/>
      <c r="M32" s="36"/>
      <c r="N32" s="36"/>
      <c r="O32" s="36"/>
      <c r="P32" s="36"/>
      <c r="Q32" s="36"/>
      <c r="R32" s="39"/>
    </row>
    <row r="33" spans="3:18" x14ac:dyDescent="0.2">
      <c r="C33" s="52"/>
      <c r="D33" s="52"/>
      <c r="E33" s="36"/>
      <c r="F33" s="4"/>
      <c r="G33" s="37"/>
      <c r="H33" s="36"/>
      <c r="I33" s="52"/>
      <c r="J33" s="52"/>
      <c r="K33" s="52"/>
      <c r="L33" s="36"/>
      <c r="M33" s="36"/>
      <c r="N33" s="36"/>
      <c r="O33" s="36"/>
      <c r="P33" s="36"/>
      <c r="Q33" s="36"/>
      <c r="R33" s="39"/>
    </row>
    <row r="34" spans="3:18" x14ac:dyDescent="0.2">
      <c r="C34" s="39"/>
      <c r="D34" s="39"/>
      <c r="E34" s="48"/>
      <c r="F34" s="4"/>
      <c r="G34" s="37"/>
      <c r="H34" s="48"/>
      <c r="I34" s="39"/>
      <c r="J34" s="39"/>
      <c r="K34" s="39"/>
      <c r="L34" s="48"/>
      <c r="M34" s="48"/>
      <c r="N34" s="48"/>
      <c r="O34" s="48"/>
      <c r="P34" s="48"/>
      <c r="Q34" s="48"/>
      <c r="R34" s="39"/>
    </row>
    <row r="35" spans="3:18" x14ac:dyDescent="0.2">
      <c r="C35" s="39"/>
      <c r="D35" s="39"/>
      <c r="E35" s="48"/>
      <c r="F35" s="4"/>
      <c r="G35" s="49"/>
      <c r="H35" s="48"/>
      <c r="I35" s="39"/>
      <c r="J35" s="39"/>
      <c r="K35" s="39"/>
      <c r="L35" s="48"/>
      <c r="M35" s="48"/>
      <c r="N35" s="48"/>
      <c r="O35" s="48"/>
      <c r="P35" s="48"/>
      <c r="Q35" s="48"/>
      <c r="R35" s="39"/>
    </row>
    <row r="36" spans="3:18" x14ac:dyDescent="0.2">
      <c r="C36" s="39"/>
      <c r="D36" s="39"/>
      <c r="E36" s="48"/>
      <c r="F36" s="4"/>
      <c r="G36" s="49"/>
      <c r="H36" s="48"/>
      <c r="I36" s="39"/>
      <c r="J36" s="39"/>
      <c r="K36" s="39"/>
      <c r="L36" s="48"/>
      <c r="M36" s="48"/>
      <c r="N36" s="48"/>
      <c r="O36" s="48"/>
      <c r="P36" s="48"/>
      <c r="Q36" s="48"/>
      <c r="R36" s="39"/>
    </row>
    <row r="37" spans="3:18" x14ac:dyDescent="0.2">
      <c r="C37" s="39"/>
      <c r="D37" s="39"/>
      <c r="E37" s="48"/>
      <c r="F37" s="4"/>
      <c r="G37" s="37"/>
      <c r="H37" s="48"/>
      <c r="I37" s="39"/>
      <c r="J37" s="39"/>
      <c r="K37" s="39"/>
      <c r="L37" s="48"/>
      <c r="M37" s="48"/>
      <c r="N37" s="48"/>
      <c r="O37" s="48"/>
      <c r="P37" s="48"/>
      <c r="Q37" s="48"/>
      <c r="R37" s="39"/>
    </row>
    <row r="38" spans="3:18" x14ac:dyDescent="0.2">
      <c r="C38" s="39"/>
      <c r="D38" s="39"/>
      <c r="E38" s="48"/>
      <c r="F38" s="4"/>
      <c r="G38" s="37"/>
      <c r="H38" s="48"/>
      <c r="I38" s="39"/>
      <c r="J38" s="39"/>
      <c r="K38" s="39"/>
      <c r="L38" s="48"/>
      <c r="M38" s="48"/>
      <c r="N38" s="48"/>
      <c r="O38" s="48"/>
      <c r="P38" s="48"/>
      <c r="Q38" s="48"/>
      <c r="R38" s="39"/>
    </row>
    <row r="39" spans="3:18" x14ac:dyDescent="0.2">
      <c r="C39" s="39"/>
      <c r="D39" s="39"/>
      <c r="E39" s="48"/>
      <c r="F39" s="4"/>
      <c r="G39" s="49"/>
      <c r="H39" s="48"/>
      <c r="I39" s="39"/>
      <c r="J39" s="39"/>
      <c r="K39" s="39"/>
      <c r="L39" s="48"/>
      <c r="M39" s="48"/>
      <c r="N39" s="48"/>
      <c r="O39" s="48"/>
      <c r="P39" s="48"/>
      <c r="Q39" s="48"/>
      <c r="R39" s="39"/>
    </row>
    <row r="40" spans="3:18" x14ac:dyDescent="0.2">
      <c r="C40" s="39"/>
      <c r="D40" s="39"/>
      <c r="E40" s="48"/>
      <c r="F40" s="4"/>
      <c r="G40" s="49"/>
      <c r="H40" s="48"/>
      <c r="I40" s="39"/>
      <c r="J40" s="39"/>
      <c r="K40" s="39"/>
      <c r="L40" s="48"/>
      <c r="M40" s="48"/>
      <c r="N40" s="48"/>
      <c r="O40" s="48"/>
      <c r="P40" s="48"/>
      <c r="Q40" s="48"/>
      <c r="R40" s="39"/>
    </row>
    <row r="41" spans="3:18" x14ac:dyDescent="0.2">
      <c r="E41" s="4"/>
      <c r="F41" s="4"/>
      <c r="G41" s="37"/>
      <c r="H41" s="4"/>
    </row>
    <row r="42" spans="3:18" x14ac:dyDescent="0.2">
      <c r="E42" s="4"/>
      <c r="F42" s="4"/>
      <c r="G42" s="49"/>
      <c r="H42" s="4"/>
    </row>
    <row r="43" spans="3:18" x14ac:dyDescent="0.2">
      <c r="E43" s="4"/>
      <c r="F43" s="36"/>
      <c r="G43" s="36"/>
      <c r="H43" s="4"/>
    </row>
    <row r="44" spans="3:18" x14ac:dyDescent="0.2">
      <c r="E44" s="4"/>
      <c r="F44" s="4"/>
      <c r="G44" s="37"/>
      <c r="H44" s="4"/>
    </row>
    <row r="45" spans="3:18" x14ac:dyDescent="0.2">
      <c r="E45" s="4"/>
      <c r="F45" s="4"/>
      <c r="G45" s="37"/>
      <c r="H45" s="4"/>
    </row>
    <row r="46" spans="3:18" x14ac:dyDescent="0.2">
      <c r="E46" s="4"/>
      <c r="F46" s="4"/>
      <c r="G46" s="37"/>
      <c r="H46" s="4"/>
    </row>
    <row r="47" spans="3:18" x14ac:dyDescent="0.2">
      <c r="E47" s="4"/>
      <c r="F47" s="4"/>
      <c r="G47" s="37"/>
      <c r="H47" s="4"/>
    </row>
    <row r="48" spans="3:18" x14ac:dyDescent="0.2">
      <c r="E48" s="4"/>
      <c r="F48" s="4"/>
      <c r="G48" s="37"/>
      <c r="H48" s="4"/>
    </row>
    <row r="49" spans="5:8" x14ac:dyDescent="0.2">
      <c r="E49" s="4"/>
      <c r="F49" s="4"/>
      <c r="G49" s="37"/>
      <c r="H49" s="4"/>
    </row>
    <row r="50" spans="5:8" x14ac:dyDescent="0.2">
      <c r="E50" s="4"/>
      <c r="F50" s="4"/>
      <c r="G50" s="4"/>
      <c r="H50" s="4"/>
    </row>
    <row r="51" spans="5:8" x14ac:dyDescent="0.2">
      <c r="E51" s="4"/>
      <c r="F51" s="4"/>
      <c r="G51" s="4"/>
      <c r="H51" s="4"/>
    </row>
  </sheetData>
  <mergeCells count="4">
    <mergeCell ref="P1:Q1"/>
    <mergeCell ref="B2:K2"/>
    <mergeCell ref="B23:H23"/>
    <mergeCell ref="B24:J24"/>
  </mergeCells>
  <pageMargins left="0.75" right="0.75" top="1" bottom="1" header="0.5" footer="0.5"/>
  <pageSetup paperSize="9" scale="79" orientation="landscape" r:id="rId1"/>
  <headerFooter alignWithMargins="0"/>
  <colBreaks count="1" manualBreakCount="1">
    <brk id="1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9"/>
  <sheetViews>
    <sheetView zoomScaleNormal="100" workbookViewId="0">
      <selection activeCell="E4" sqref="E4"/>
    </sheetView>
  </sheetViews>
  <sheetFormatPr defaultRowHeight="12.75" x14ac:dyDescent="0.2"/>
  <cols>
    <col min="1" max="1" width="5.85546875" customWidth="1"/>
    <col min="2" max="2" width="22.28515625" customWidth="1"/>
    <col min="3" max="3" width="2.5703125" customWidth="1"/>
    <col min="4" max="4" width="12.140625" customWidth="1"/>
    <col min="5" max="5" width="11.42578125" customWidth="1"/>
    <col min="6" max="6" width="11.5703125" customWidth="1"/>
    <col min="7" max="7" width="13.28515625" style="143" customWidth="1"/>
    <col min="8" max="8" width="11.28515625" customWidth="1"/>
    <col min="9" max="9" width="12.140625" customWidth="1"/>
    <col min="10" max="10" width="12.42578125" customWidth="1"/>
    <col min="11" max="11" width="11.5703125" style="87" customWidth="1"/>
    <col min="12" max="12" width="11.42578125" style="87" customWidth="1"/>
  </cols>
  <sheetData>
    <row r="1" spans="2:16" x14ac:dyDescent="0.2">
      <c r="K1" s="146" t="s">
        <v>104</v>
      </c>
      <c r="L1" s="146"/>
    </row>
    <row r="2" spans="2:16" ht="15.75" x14ac:dyDescent="0.25">
      <c r="B2" s="74" t="s">
        <v>105</v>
      </c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2:16" ht="30.75" customHeight="1" x14ac:dyDescent="0.2"/>
    <row r="4" spans="2:16" s="3" customFormat="1" ht="67.5" x14ac:dyDescent="0.25">
      <c r="B4" s="148" t="s">
        <v>35</v>
      </c>
      <c r="C4" s="149"/>
      <c r="D4" s="150" t="s">
        <v>106</v>
      </c>
      <c r="E4" s="150" t="s">
        <v>37</v>
      </c>
      <c r="F4" s="151" t="s">
        <v>38</v>
      </c>
      <c r="G4" s="150" t="s">
        <v>39</v>
      </c>
      <c r="H4" s="152" t="s">
        <v>107</v>
      </c>
      <c r="I4" s="150" t="s">
        <v>41</v>
      </c>
      <c r="J4" s="153" t="s">
        <v>42</v>
      </c>
      <c r="K4" s="154" t="s">
        <v>108</v>
      </c>
      <c r="L4" s="154" t="s">
        <v>109</v>
      </c>
      <c r="M4" s="155"/>
    </row>
    <row r="5" spans="2:16" s="81" customFormat="1" ht="11.25" x14ac:dyDescent="0.2">
      <c r="B5" s="156">
        <v>1</v>
      </c>
      <c r="C5" s="157"/>
      <c r="D5" s="79">
        <v>2</v>
      </c>
      <c r="E5" s="79">
        <v>3</v>
      </c>
      <c r="F5" s="161">
        <v>4</v>
      </c>
      <c r="G5" s="79">
        <v>5</v>
      </c>
      <c r="H5" s="80">
        <v>6</v>
      </c>
      <c r="I5" s="79">
        <v>7</v>
      </c>
      <c r="J5" s="79">
        <v>8</v>
      </c>
      <c r="K5" s="161">
        <v>9</v>
      </c>
      <c r="L5" s="79">
        <v>10</v>
      </c>
      <c r="M5" s="162"/>
    </row>
    <row r="6" spans="2:16" ht="15" x14ac:dyDescent="0.2">
      <c r="B6" s="163" t="s">
        <v>59</v>
      </c>
      <c r="C6" s="99" t="s">
        <v>45</v>
      </c>
      <c r="D6" s="84">
        <v>641</v>
      </c>
      <c r="E6" s="266">
        <v>651</v>
      </c>
      <c r="F6" s="267">
        <v>179</v>
      </c>
      <c r="G6" s="168">
        <f>F6*100/E6</f>
        <v>27.496159754224269</v>
      </c>
      <c r="H6" s="168">
        <v>4294.6000000000004</v>
      </c>
      <c r="I6" s="258">
        <f>H6/D6*1000</f>
        <v>6699.8439937597514</v>
      </c>
      <c r="J6" s="268">
        <f>H6/F6*1000</f>
        <v>23992.178770949722</v>
      </c>
      <c r="K6" s="269">
        <f>D6*100/D66</f>
        <v>10.468724481463335</v>
      </c>
      <c r="L6" s="85">
        <f>H6*100/H66</f>
        <v>11.539164266368601</v>
      </c>
      <c r="M6" s="142"/>
      <c r="N6" s="92"/>
      <c r="O6" s="92"/>
      <c r="P6" s="92"/>
    </row>
    <row r="7" spans="2:16" s="135" customFormat="1" ht="13.5" x14ac:dyDescent="0.25">
      <c r="B7" s="169"/>
      <c r="C7" s="88" t="s">
        <v>46</v>
      </c>
      <c r="D7" s="89">
        <v>0</v>
      </c>
      <c r="E7" s="173">
        <v>0</v>
      </c>
      <c r="F7" s="115">
        <v>0</v>
      </c>
      <c r="G7" s="90">
        <v>0</v>
      </c>
      <c r="H7" s="90">
        <v>147.69999999999999</v>
      </c>
      <c r="I7" s="172">
        <v>0</v>
      </c>
      <c r="J7" s="91">
        <v>0</v>
      </c>
      <c r="K7" s="119">
        <v>0</v>
      </c>
      <c r="L7" s="90">
        <f>H7/H67*100</f>
        <v>2.4148586563772212</v>
      </c>
      <c r="M7" s="173"/>
      <c r="N7" s="174"/>
      <c r="O7" s="174"/>
      <c r="P7" s="174"/>
    </row>
    <row r="8" spans="2:16" s="137" customFormat="1" x14ac:dyDescent="0.2">
      <c r="B8" s="175"/>
      <c r="C8" s="94" t="s">
        <v>47</v>
      </c>
      <c r="D8" s="95">
        <f>D7-D6</f>
        <v>-641</v>
      </c>
      <c r="E8" s="270">
        <f t="shared" ref="E8:L8" si="0">E7-E6</f>
        <v>-651</v>
      </c>
      <c r="F8" s="95">
        <f t="shared" si="0"/>
        <v>-179</v>
      </c>
      <c r="G8" s="185">
        <f t="shared" si="0"/>
        <v>-27.496159754224269</v>
      </c>
      <c r="H8" s="185">
        <f>H7-H6</f>
        <v>-4146.9000000000005</v>
      </c>
      <c r="I8" s="132">
        <f>I7-I6</f>
        <v>-6699.8439937597514</v>
      </c>
      <c r="J8" s="96">
        <f>J7-J6</f>
        <v>-23992.178770949722</v>
      </c>
      <c r="K8" s="125">
        <f t="shared" si="0"/>
        <v>-10.468724481463335</v>
      </c>
      <c r="L8" s="96">
        <f t="shared" si="0"/>
        <v>-9.1243056099913797</v>
      </c>
      <c r="M8" s="178"/>
      <c r="N8" s="179"/>
      <c r="O8" s="179"/>
      <c r="P8" s="179"/>
    </row>
    <row r="9" spans="2:16" ht="15" x14ac:dyDescent="0.2">
      <c r="B9" s="180" t="s">
        <v>60</v>
      </c>
      <c r="C9" s="83" t="s">
        <v>45</v>
      </c>
      <c r="D9" s="84">
        <v>282</v>
      </c>
      <c r="E9" s="266">
        <v>269</v>
      </c>
      <c r="F9" s="267">
        <v>96</v>
      </c>
      <c r="G9" s="168">
        <f>F9*100/E9</f>
        <v>35.687732342007436</v>
      </c>
      <c r="H9" s="168">
        <v>1956.6</v>
      </c>
      <c r="I9" s="274">
        <f>H9/D9*1000</f>
        <v>6938.2978723404249</v>
      </c>
      <c r="J9" s="275">
        <f>H9/F9*1000</f>
        <v>20381.249999999996</v>
      </c>
      <c r="K9" s="276">
        <f>D9*100/D66</f>
        <v>4.6055854973052428</v>
      </c>
      <c r="L9" s="85">
        <f>H9*100/H66</f>
        <v>5.257190146597309</v>
      </c>
      <c r="M9" s="92"/>
      <c r="N9" s="92"/>
      <c r="O9" s="92"/>
      <c r="P9" s="92"/>
    </row>
    <row r="10" spans="2:16" s="135" customFormat="1" ht="13.5" x14ac:dyDescent="0.25">
      <c r="B10" s="169"/>
      <c r="C10" s="88" t="s">
        <v>46</v>
      </c>
      <c r="D10" s="89">
        <v>50</v>
      </c>
      <c r="E10" s="173">
        <v>50</v>
      </c>
      <c r="F10" s="115">
        <v>21</v>
      </c>
      <c r="G10" s="90">
        <f>F10*100/E10</f>
        <v>42</v>
      </c>
      <c r="H10" s="90">
        <v>171</v>
      </c>
      <c r="I10" s="172">
        <f>H10/D10*1000</f>
        <v>3420</v>
      </c>
      <c r="J10" s="91">
        <f>H10/F10*1000</f>
        <v>8142.8571428571422</v>
      </c>
      <c r="K10" s="119">
        <f>D10/D67*100</f>
        <v>4.9019607843137258</v>
      </c>
      <c r="L10" s="90">
        <f>H10/H67*100</f>
        <v>2.7958079230907575</v>
      </c>
      <c r="M10" s="174"/>
      <c r="N10" s="174"/>
      <c r="O10" s="174"/>
      <c r="P10" s="174"/>
    </row>
    <row r="11" spans="2:16" s="137" customFormat="1" x14ac:dyDescent="0.2">
      <c r="B11" s="183"/>
      <c r="C11" s="83" t="s">
        <v>47</v>
      </c>
      <c r="D11" s="95">
        <f t="shared" ref="D11:L11" si="1">D10-D9</f>
        <v>-232</v>
      </c>
      <c r="E11" s="270">
        <f t="shared" si="1"/>
        <v>-219</v>
      </c>
      <c r="F11" s="121">
        <f t="shared" si="1"/>
        <v>-75</v>
      </c>
      <c r="G11" s="96">
        <f t="shared" si="1"/>
        <v>6.3122676579925638</v>
      </c>
      <c r="H11" s="96">
        <f t="shared" si="1"/>
        <v>-1785.6</v>
      </c>
      <c r="I11" s="192">
        <f t="shared" si="1"/>
        <v>-3518.2978723404249</v>
      </c>
      <c r="J11" s="129">
        <f t="shared" si="1"/>
        <v>-12238.392857142855</v>
      </c>
      <c r="K11" s="125">
        <f t="shared" si="1"/>
        <v>0.29637528700848303</v>
      </c>
      <c r="L11" s="96">
        <f t="shared" si="1"/>
        <v>-2.4613822235065514</v>
      </c>
      <c r="M11" s="179"/>
      <c r="N11" s="179"/>
      <c r="O11" s="179"/>
      <c r="P11" s="179"/>
    </row>
    <row r="12" spans="2:16" ht="15" x14ac:dyDescent="0.2">
      <c r="B12" s="163" t="s">
        <v>61</v>
      </c>
      <c r="C12" s="99" t="s">
        <v>45</v>
      </c>
      <c r="D12" s="84">
        <v>118</v>
      </c>
      <c r="E12" s="266">
        <v>115</v>
      </c>
      <c r="F12" s="267">
        <v>65</v>
      </c>
      <c r="G12" s="85">
        <f>F12*100/E12</f>
        <v>56.521739130434781</v>
      </c>
      <c r="H12" s="85">
        <v>1002.5</v>
      </c>
      <c r="I12" s="258">
        <f>H12/D12*1000</f>
        <v>8495.7627118644068</v>
      </c>
      <c r="J12" s="268">
        <f>H12/F12*1000</f>
        <v>15423.076923076924</v>
      </c>
      <c r="K12" s="269">
        <f>D12*100/D66</f>
        <v>1.9271598889433283</v>
      </c>
      <c r="L12" s="85">
        <f>H12*100/H66</f>
        <v>2.693618073169683</v>
      </c>
      <c r="M12" s="92"/>
      <c r="N12" s="92"/>
      <c r="O12" s="92"/>
      <c r="P12" s="92"/>
    </row>
    <row r="13" spans="2:16" s="135" customFormat="1" ht="13.5" x14ac:dyDescent="0.25">
      <c r="B13" s="169"/>
      <c r="C13" s="88" t="s">
        <v>46</v>
      </c>
      <c r="D13" s="89">
        <v>46</v>
      </c>
      <c r="E13" s="173">
        <v>61</v>
      </c>
      <c r="F13" s="115">
        <v>32</v>
      </c>
      <c r="G13" s="90">
        <f>F13*100/E13</f>
        <v>52.459016393442624</v>
      </c>
      <c r="H13" s="90">
        <v>500.8</v>
      </c>
      <c r="I13" s="172">
        <f>H13/D13*1000</f>
        <v>10886.956521739132</v>
      </c>
      <c r="J13" s="91">
        <f>H13/F13*1000</f>
        <v>15650</v>
      </c>
      <c r="K13" s="119">
        <f>D13/D67*100</f>
        <v>4.5098039215686274</v>
      </c>
      <c r="L13" s="90">
        <f>H13/H67*100</f>
        <v>8.1879567712505938</v>
      </c>
      <c r="M13" s="174"/>
      <c r="N13" s="174"/>
      <c r="O13" s="174"/>
      <c r="P13" s="174"/>
    </row>
    <row r="14" spans="2:16" s="137" customFormat="1" x14ac:dyDescent="0.2">
      <c r="B14" s="175"/>
      <c r="C14" s="94" t="s">
        <v>47</v>
      </c>
      <c r="D14" s="95">
        <f>D13-D12</f>
        <v>-72</v>
      </c>
      <c r="E14" s="270">
        <f t="shared" ref="E14:L14" si="2">E13-E12</f>
        <v>-54</v>
      </c>
      <c r="F14" s="121">
        <f t="shared" si="2"/>
        <v>-33</v>
      </c>
      <c r="G14" s="185">
        <f t="shared" si="2"/>
        <v>-4.062722736992157</v>
      </c>
      <c r="H14" s="96">
        <f>H13-H12</f>
        <v>-501.7</v>
      </c>
      <c r="I14" s="194">
        <f>I13-I12</f>
        <v>2391.193809874725</v>
      </c>
      <c r="J14" s="97">
        <f>J13-J12</f>
        <v>226.92307692307622</v>
      </c>
      <c r="K14" s="125">
        <f t="shared" si="2"/>
        <v>2.5826440326252991</v>
      </c>
      <c r="L14" s="96">
        <f t="shared" si="2"/>
        <v>5.4943386980809112</v>
      </c>
      <c r="M14" s="179"/>
      <c r="N14" s="179"/>
      <c r="O14" s="179"/>
      <c r="P14" s="179"/>
    </row>
    <row r="15" spans="2:16" ht="15" x14ac:dyDescent="0.2">
      <c r="B15" s="180" t="s">
        <v>62</v>
      </c>
      <c r="C15" s="83" t="s">
        <v>45</v>
      </c>
      <c r="D15" s="84">
        <v>282</v>
      </c>
      <c r="E15" s="266">
        <v>286</v>
      </c>
      <c r="F15" s="267">
        <v>150</v>
      </c>
      <c r="G15" s="168">
        <f>F15*100/E15</f>
        <v>52.447552447552447</v>
      </c>
      <c r="H15" s="168">
        <v>2068.5</v>
      </c>
      <c r="I15" s="274">
        <f>H15/D15*1000</f>
        <v>7335.1063829787226</v>
      </c>
      <c r="J15" s="275">
        <f>H15/F15*1000</f>
        <v>13790</v>
      </c>
      <c r="K15" s="276">
        <f>D15*100/D66</f>
        <v>4.6055854973052428</v>
      </c>
      <c r="L15" s="168">
        <f>H15*100/H66</f>
        <v>5.5578543484802889</v>
      </c>
      <c r="M15" s="92"/>
      <c r="N15" s="92"/>
      <c r="O15" s="92"/>
      <c r="P15" s="92"/>
    </row>
    <row r="16" spans="2:16" s="135" customFormat="1" ht="13.5" x14ac:dyDescent="0.25">
      <c r="B16" s="169"/>
      <c r="C16" s="88" t="s">
        <v>46</v>
      </c>
      <c r="D16" s="89">
        <v>90</v>
      </c>
      <c r="E16" s="173">
        <v>121</v>
      </c>
      <c r="F16" s="115">
        <v>52</v>
      </c>
      <c r="G16" s="90">
        <f>F16*100/E16</f>
        <v>42.97520661157025</v>
      </c>
      <c r="H16" s="90">
        <v>551.9</v>
      </c>
      <c r="I16" s="172">
        <f>H16/D16*1000</f>
        <v>6132.2222222222217</v>
      </c>
      <c r="J16" s="91">
        <f>H16/F16*1000</f>
        <v>10613.461538461537</v>
      </c>
      <c r="K16" s="119">
        <f>D16/D67*100</f>
        <v>8.8235294117647065</v>
      </c>
      <c r="L16" s="90">
        <f>H16/H67*100</f>
        <v>9.0234291973905787</v>
      </c>
      <c r="M16" s="174"/>
      <c r="N16" s="174"/>
      <c r="O16" s="174"/>
      <c r="P16" s="174"/>
    </row>
    <row r="17" spans="2:16" s="137" customFormat="1" x14ac:dyDescent="0.2">
      <c r="B17" s="183"/>
      <c r="C17" s="83" t="s">
        <v>47</v>
      </c>
      <c r="D17" s="95">
        <f>D16-D15</f>
        <v>-192</v>
      </c>
      <c r="E17" s="270">
        <f t="shared" ref="E17:L17" si="3">E16-E15</f>
        <v>-165</v>
      </c>
      <c r="F17" s="121">
        <f t="shared" si="3"/>
        <v>-98</v>
      </c>
      <c r="G17" s="96">
        <f t="shared" si="3"/>
        <v>-9.4723458359821961</v>
      </c>
      <c r="H17" s="96">
        <f t="shared" si="3"/>
        <v>-1516.6</v>
      </c>
      <c r="I17" s="184">
        <f>I16-I15</f>
        <v>-1202.8841607565009</v>
      </c>
      <c r="J17" s="185">
        <f>J16-J15</f>
        <v>-3176.5384615384628</v>
      </c>
      <c r="K17" s="125">
        <f t="shared" si="3"/>
        <v>4.2179439144594637</v>
      </c>
      <c r="L17" s="96">
        <f t="shared" si="3"/>
        <v>3.4655748489102898</v>
      </c>
      <c r="M17" s="179"/>
      <c r="N17" s="179"/>
      <c r="O17" s="179"/>
      <c r="P17" s="179"/>
    </row>
    <row r="18" spans="2:16" ht="15" x14ac:dyDescent="0.2">
      <c r="B18" s="163" t="s">
        <v>63</v>
      </c>
      <c r="C18" s="99" t="s">
        <v>45</v>
      </c>
      <c r="D18" s="84">
        <v>213</v>
      </c>
      <c r="E18" s="266">
        <v>219</v>
      </c>
      <c r="F18" s="84">
        <v>132</v>
      </c>
      <c r="G18" s="186">
        <f>F18*100/E18</f>
        <v>60.273972602739725</v>
      </c>
      <c r="H18" s="85">
        <v>1770.1</v>
      </c>
      <c r="I18" s="258">
        <f>H18/D18*1000</f>
        <v>8310.3286384976509</v>
      </c>
      <c r="J18" s="268">
        <f>H18/F18*1000</f>
        <v>13409.848484848484</v>
      </c>
      <c r="K18" s="269">
        <f>D18*100/D66</f>
        <v>3.4786869181773641</v>
      </c>
      <c r="L18" s="85">
        <f>H18*100/H66</f>
        <v>4.7560831434590085</v>
      </c>
      <c r="M18" s="92"/>
      <c r="N18" s="92"/>
      <c r="O18" s="92"/>
      <c r="P18" s="92"/>
    </row>
    <row r="19" spans="2:16" s="135" customFormat="1" ht="13.5" x14ac:dyDescent="0.25">
      <c r="B19" s="169"/>
      <c r="C19" s="88" t="s">
        <v>46</v>
      </c>
      <c r="D19" s="89">
        <v>84</v>
      </c>
      <c r="E19" s="173">
        <v>88</v>
      </c>
      <c r="F19" s="89">
        <v>72</v>
      </c>
      <c r="G19" s="116">
        <f>F19*100/E19</f>
        <v>81.818181818181813</v>
      </c>
      <c r="H19" s="90">
        <v>720</v>
      </c>
      <c r="I19" s="172">
        <f>H19/D19*1000</f>
        <v>8571.4285714285706</v>
      </c>
      <c r="J19" s="91">
        <f>H19/F19*1000</f>
        <v>10000</v>
      </c>
      <c r="K19" s="119">
        <f>D19/D67*100</f>
        <v>8.235294117647058</v>
      </c>
      <c r="L19" s="90">
        <f>H19/H67*100</f>
        <v>11.771822834066347</v>
      </c>
      <c r="M19" s="174"/>
      <c r="N19" s="174"/>
      <c r="O19" s="174"/>
      <c r="P19" s="174"/>
    </row>
    <row r="20" spans="2:16" s="137" customFormat="1" x14ac:dyDescent="0.2">
      <c r="B20" s="175"/>
      <c r="C20" s="94" t="s">
        <v>47</v>
      </c>
      <c r="D20" s="95">
        <f>D19-D18</f>
        <v>-129</v>
      </c>
      <c r="E20" s="270">
        <f t="shared" ref="E20:L20" si="4">E19-E18</f>
        <v>-131</v>
      </c>
      <c r="F20" s="95">
        <f t="shared" si="4"/>
        <v>-60</v>
      </c>
      <c r="G20" s="123">
        <f>G19-G18</f>
        <v>21.544209215442088</v>
      </c>
      <c r="H20" s="96">
        <f t="shared" si="4"/>
        <v>-1050.0999999999999</v>
      </c>
      <c r="I20" s="132">
        <f>I19-I18</f>
        <v>261.09993293091975</v>
      </c>
      <c r="J20" s="96">
        <f>J19-J18</f>
        <v>-3409.8484848484841</v>
      </c>
      <c r="K20" s="125">
        <f t="shared" si="4"/>
        <v>4.7566071994696939</v>
      </c>
      <c r="L20" s="96">
        <f t="shared" si="4"/>
        <v>7.0157396906073384</v>
      </c>
      <c r="M20" s="179"/>
      <c r="N20" s="179"/>
      <c r="O20" s="179"/>
      <c r="P20" s="179"/>
    </row>
    <row r="21" spans="2:16" ht="15" x14ac:dyDescent="0.2">
      <c r="B21" s="180" t="s">
        <v>64</v>
      </c>
      <c r="C21" s="83" t="s">
        <v>45</v>
      </c>
      <c r="D21" s="267">
        <v>123</v>
      </c>
      <c r="E21" s="84">
        <v>115</v>
      </c>
      <c r="F21" s="84">
        <v>32</v>
      </c>
      <c r="G21" s="165">
        <f>F21*100/E21</f>
        <v>27.826086956521738</v>
      </c>
      <c r="H21" s="168">
        <v>932</v>
      </c>
      <c r="I21" s="258">
        <f>H21/D21*1000</f>
        <v>7577.2357723577234</v>
      </c>
      <c r="J21" s="268">
        <f>H21/F21*1000</f>
        <v>29125</v>
      </c>
      <c r="K21" s="276">
        <f>D21*100/D66</f>
        <v>2.0088192062714354</v>
      </c>
      <c r="L21" s="85">
        <f>H21*100/H66</f>
        <v>2.5041915652809426</v>
      </c>
      <c r="M21" s="92"/>
      <c r="N21" s="92"/>
      <c r="O21" s="92"/>
      <c r="P21" s="92"/>
    </row>
    <row r="22" spans="2:16" s="135" customFormat="1" ht="13.5" x14ac:dyDescent="0.25">
      <c r="B22" s="169"/>
      <c r="C22" s="88" t="s">
        <v>46</v>
      </c>
      <c r="D22" s="115">
        <v>1</v>
      </c>
      <c r="E22" s="89">
        <v>2</v>
      </c>
      <c r="F22" s="89">
        <v>2</v>
      </c>
      <c r="G22" s="116">
        <f>F22*100/E22</f>
        <v>100</v>
      </c>
      <c r="H22" s="90">
        <v>17.600000000000001</v>
      </c>
      <c r="I22" s="172">
        <f>H22/D22*1000</f>
        <v>17600</v>
      </c>
      <c r="J22" s="91">
        <f>H22/F22*1000</f>
        <v>8800</v>
      </c>
      <c r="K22" s="119">
        <f>D22/D67*100</f>
        <v>9.8039215686274508E-2</v>
      </c>
      <c r="L22" s="90">
        <f>H22/H67*100</f>
        <v>0.28775566927717738</v>
      </c>
      <c r="M22" s="174"/>
      <c r="N22" s="174"/>
      <c r="O22" s="174"/>
      <c r="P22" s="174"/>
    </row>
    <row r="23" spans="2:16" s="137" customFormat="1" x14ac:dyDescent="0.2">
      <c r="B23" s="183"/>
      <c r="C23" s="83" t="s">
        <v>47</v>
      </c>
      <c r="D23" s="270">
        <f t="shared" ref="D23:L23" si="5">D22-D21</f>
        <v>-122</v>
      </c>
      <c r="E23" s="95">
        <f t="shared" si="5"/>
        <v>-113</v>
      </c>
      <c r="F23" s="95">
        <f t="shared" si="5"/>
        <v>-30</v>
      </c>
      <c r="G23" s="123">
        <f t="shared" si="5"/>
        <v>72.173913043478265</v>
      </c>
      <c r="H23" s="96">
        <f t="shared" si="5"/>
        <v>-914.4</v>
      </c>
      <c r="I23" s="132">
        <f>I22-I21</f>
        <v>10022.764227642278</v>
      </c>
      <c r="J23" s="96">
        <f>J22-J21</f>
        <v>-20325</v>
      </c>
      <c r="K23" s="125">
        <f t="shared" si="5"/>
        <v>-1.9107799905851608</v>
      </c>
      <c r="L23" s="96">
        <f t="shared" si="5"/>
        <v>-2.2164358960037651</v>
      </c>
      <c r="M23" s="179"/>
      <c r="N23" s="179"/>
      <c r="O23" s="179"/>
      <c r="P23" s="179"/>
    </row>
    <row r="24" spans="2:16" ht="12.75" customHeight="1" x14ac:dyDescent="0.2">
      <c r="B24" s="163" t="s">
        <v>65</v>
      </c>
      <c r="C24" s="99" t="s">
        <v>45</v>
      </c>
      <c r="D24" s="84">
        <v>135</v>
      </c>
      <c r="E24" s="266">
        <v>133</v>
      </c>
      <c r="F24" s="84">
        <v>51</v>
      </c>
      <c r="G24" s="186">
        <f>F24*100/E24</f>
        <v>38.345864661654133</v>
      </c>
      <c r="H24" s="85">
        <v>939.1</v>
      </c>
      <c r="I24" s="274">
        <f>H24/D24*1000</f>
        <v>6956.2962962962965</v>
      </c>
      <c r="J24" s="275">
        <f>H24/F24*1000</f>
        <v>18413.725490196081</v>
      </c>
      <c r="K24" s="269">
        <f>D24*100/D66</f>
        <v>2.2048015678588926</v>
      </c>
      <c r="L24" s="85">
        <f>H24*100/H66</f>
        <v>2.5232685611108723</v>
      </c>
      <c r="M24" s="92"/>
      <c r="N24" s="92"/>
      <c r="O24" s="92"/>
      <c r="P24" s="92"/>
    </row>
    <row r="25" spans="2:16" s="135" customFormat="1" ht="12.75" customHeight="1" x14ac:dyDescent="0.25">
      <c r="B25" s="189"/>
      <c r="C25" s="88" t="s">
        <v>46</v>
      </c>
      <c r="D25" s="89">
        <v>30</v>
      </c>
      <c r="E25" s="173">
        <v>31</v>
      </c>
      <c r="F25" s="89">
        <v>8</v>
      </c>
      <c r="G25" s="116">
        <f>F25*100/E25</f>
        <v>25.806451612903224</v>
      </c>
      <c r="H25" s="90">
        <v>150.80000000000001</v>
      </c>
      <c r="I25" s="172">
        <f>H25/D25*1000</f>
        <v>5026.666666666667</v>
      </c>
      <c r="J25" s="91">
        <f>H25/F25*1000</f>
        <v>18850</v>
      </c>
      <c r="K25" s="119">
        <f>D25/D67*100</f>
        <v>2.9411764705882351</v>
      </c>
      <c r="L25" s="90">
        <f>H25/H67*100</f>
        <v>2.4655428935794519</v>
      </c>
      <c r="M25" s="174"/>
      <c r="N25" s="174"/>
      <c r="O25" s="174"/>
      <c r="P25" s="174"/>
    </row>
    <row r="26" spans="2:16" s="137" customFormat="1" ht="12.75" customHeight="1" x14ac:dyDescent="0.2">
      <c r="B26" s="190"/>
      <c r="C26" s="94" t="s">
        <v>47</v>
      </c>
      <c r="D26" s="95">
        <f>D25-D24</f>
        <v>-105</v>
      </c>
      <c r="E26" s="270">
        <f t="shared" ref="E26:L26" si="6">E25-E24</f>
        <v>-102</v>
      </c>
      <c r="F26" s="95">
        <f t="shared" si="6"/>
        <v>-43</v>
      </c>
      <c r="G26" s="123">
        <f t="shared" si="6"/>
        <v>-12.539413048750909</v>
      </c>
      <c r="H26" s="96">
        <f t="shared" si="6"/>
        <v>-788.3</v>
      </c>
      <c r="I26" s="184">
        <f>I25-I24</f>
        <v>-1929.6296296296296</v>
      </c>
      <c r="J26" s="185">
        <f>J25-J24</f>
        <v>436.2745098039195</v>
      </c>
      <c r="K26" s="125">
        <f t="shared" si="6"/>
        <v>0.73637490272934247</v>
      </c>
      <c r="L26" s="96">
        <f t="shared" si="6"/>
        <v>-5.7725667531420388E-2</v>
      </c>
      <c r="M26" s="179"/>
      <c r="N26" s="179"/>
      <c r="O26" s="179"/>
      <c r="P26" s="179"/>
    </row>
    <row r="27" spans="2:16" ht="12.75" customHeight="1" x14ac:dyDescent="0.2">
      <c r="B27" s="180" t="s">
        <v>66</v>
      </c>
      <c r="C27" s="83" t="s">
        <v>45</v>
      </c>
      <c r="D27" s="84">
        <v>21</v>
      </c>
      <c r="E27" s="266">
        <v>21</v>
      </c>
      <c r="F27" s="267">
        <v>2</v>
      </c>
      <c r="G27" s="277">
        <f>F27*100/E27</f>
        <v>9.5238095238095237</v>
      </c>
      <c r="H27" s="168">
        <v>120.9</v>
      </c>
      <c r="I27" s="258">
        <f>H27/D27*1000</f>
        <v>5757.1428571428569</v>
      </c>
      <c r="J27" s="268">
        <f>H27/F27*1000</f>
        <v>60450</v>
      </c>
      <c r="K27" s="276">
        <f>D27*100/D66</f>
        <v>0.34296913277804997</v>
      </c>
      <c r="L27" s="85">
        <f>H27*100/H66</f>
        <v>0.32484630927303215</v>
      </c>
      <c r="M27" s="92"/>
      <c r="N27" s="92"/>
      <c r="O27" s="92"/>
      <c r="P27" s="92"/>
    </row>
    <row r="28" spans="2:16" s="135" customFormat="1" ht="12.75" customHeight="1" x14ac:dyDescent="0.25">
      <c r="B28" s="189"/>
      <c r="C28" s="88" t="s">
        <v>46</v>
      </c>
      <c r="D28" s="89">
        <v>0</v>
      </c>
      <c r="E28" s="173">
        <v>0</v>
      </c>
      <c r="F28" s="115">
        <v>0</v>
      </c>
      <c r="G28" s="117">
        <v>0</v>
      </c>
      <c r="H28" s="90">
        <v>0</v>
      </c>
      <c r="I28" s="172">
        <v>0</v>
      </c>
      <c r="J28" s="91">
        <v>0</v>
      </c>
      <c r="K28" s="119">
        <f>D28/D67*100</f>
        <v>0</v>
      </c>
      <c r="L28" s="90">
        <f>H28/H67*100</f>
        <v>0</v>
      </c>
      <c r="M28" s="174"/>
      <c r="N28" s="174"/>
      <c r="O28" s="174"/>
      <c r="P28" s="174"/>
    </row>
    <row r="29" spans="2:16" s="137" customFormat="1" ht="12.75" customHeight="1" x14ac:dyDescent="0.2">
      <c r="B29" s="191"/>
      <c r="C29" s="83" t="s">
        <v>47</v>
      </c>
      <c r="D29" s="95">
        <f>D28-D27</f>
        <v>-21</v>
      </c>
      <c r="E29" s="270">
        <f t="shared" ref="E29:L29" si="7">E28-E27</f>
        <v>-21</v>
      </c>
      <c r="F29" s="121">
        <f t="shared" si="7"/>
        <v>-2</v>
      </c>
      <c r="G29" s="123">
        <f t="shared" si="7"/>
        <v>-9.5238095238095237</v>
      </c>
      <c r="H29" s="96">
        <f t="shared" si="7"/>
        <v>-120.9</v>
      </c>
      <c r="I29" s="132">
        <f>I28-I27</f>
        <v>-5757.1428571428569</v>
      </c>
      <c r="J29" s="96">
        <f>J28-J27</f>
        <v>-60450</v>
      </c>
      <c r="K29" s="125">
        <f t="shared" si="7"/>
        <v>-0.34296913277804997</v>
      </c>
      <c r="L29" s="96">
        <f t="shared" si="7"/>
        <v>-0.32484630927303215</v>
      </c>
      <c r="M29" s="179"/>
      <c r="N29" s="179"/>
      <c r="O29" s="179"/>
      <c r="P29" s="179"/>
    </row>
    <row r="30" spans="2:16" ht="15" x14ac:dyDescent="0.2">
      <c r="B30" s="163" t="s">
        <v>67</v>
      </c>
      <c r="C30" s="99" t="s">
        <v>45</v>
      </c>
      <c r="D30" s="267">
        <v>900</v>
      </c>
      <c r="E30" s="84">
        <v>900</v>
      </c>
      <c r="F30" s="266">
        <v>298</v>
      </c>
      <c r="G30" s="278">
        <f>F30*100/E30</f>
        <v>33.111111111111114</v>
      </c>
      <c r="H30" s="85">
        <v>4481.8999999999996</v>
      </c>
      <c r="I30" s="258">
        <f>H30/D30*1000</f>
        <v>4979.8888888888887</v>
      </c>
      <c r="J30" s="268">
        <f>H30/F30*1000</f>
        <v>15039.932885906039</v>
      </c>
      <c r="K30" s="276">
        <f>D30*100/D66</f>
        <v>14.698677119059285</v>
      </c>
      <c r="L30" s="168">
        <f>H30*100/H66</f>
        <v>12.042420790163792</v>
      </c>
      <c r="M30" s="92"/>
      <c r="N30" s="92"/>
      <c r="O30" s="92"/>
      <c r="P30" s="92"/>
    </row>
    <row r="31" spans="2:16" s="135" customFormat="1" ht="13.5" x14ac:dyDescent="0.25">
      <c r="B31" s="169"/>
      <c r="C31" s="88" t="s">
        <v>46</v>
      </c>
      <c r="D31" s="115">
        <v>0</v>
      </c>
      <c r="E31" s="89">
        <v>0</v>
      </c>
      <c r="F31" s="173">
        <v>0</v>
      </c>
      <c r="G31" s="117">
        <v>0</v>
      </c>
      <c r="H31" s="90">
        <v>0</v>
      </c>
      <c r="I31" s="172">
        <v>0</v>
      </c>
      <c r="J31" s="91">
        <v>0</v>
      </c>
      <c r="K31" s="119">
        <f>D31/D67*100</f>
        <v>0</v>
      </c>
      <c r="L31" s="90">
        <f>H31/H67*100</f>
        <v>0</v>
      </c>
      <c r="M31" s="174"/>
      <c r="N31" s="174"/>
      <c r="O31" s="174"/>
      <c r="P31" s="174"/>
    </row>
    <row r="32" spans="2:16" s="137" customFormat="1" x14ac:dyDescent="0.2">
      <c r="B32" s="175"/>
      <c r="C32" s="94" t="s">
        <v>47</v>
      </c>
      <c r="D32" s="121">
        <f>D31-D30</f>
        <v>-900</v>
      </c>
      <c r="E32" s="95">
        <f t="shared" ref="E32:L32" si="8">E31-E30</f>
        <v>-900</v>
      </c>
      <c r="F32" s="270">
        <f t="shared" si="8"/>
        <v>-298</v>
      </c>
      <c r="G32" s="123">
        <f t="shared" si="8"/>
        <v>-33.111111111111114</v>
      </c>
      <c r="H32" s="96">
        <f t="shared" si="8"/>
        <v>-4481.8999999999996</v>
      </c>
      <c r="I32" s="132">
        <f>I31-I30</f>
        <v>-4979.8888888888887</v>
      </c>
      <c r="J32" s="96">
        <f>J31-J30</f>
        <v>-15039.932885906039</v>
      </c>
      <c r="K32" s="125">
        <f t="shared" si="8"/>
        <v>-14.698677119059285</v>
      </c>
      <c r="L32" s="96">
        <f t="shared" si="8"/>
        <v>-12.042420790163792</v>
      </c>
      <c r="M32" s="179"/>
      <c r="N32" s="179"/>
      <c r="O32" s="179"/>
      <c r="P32" s="179"/>
    </row>
    <row r="33" spans="2:16" ht="15" x14ac:dyDescent="0.2">
      <c r="B33" s="180" t="s">
        <v>68</v>
      </c>
      <c r="C33" s="83" t="s">
        <v>45</v>
      </c>
      <c r="D33" s="266">
        <v>387</v>
      </c>
      <c r="E33" s="84">
        <v>387</v>
      </c>
      <c r="F33" s="266">
        <v>291</v>
      </c>
      <c r="G33" s="278">
        <f>F33*100/E33</f>
        <v>75.193798449612402</v>
      </c>
      <c r="H33" s="85">
        <v>2174.8000000000002</v>
      </c>
      <c r="I33" s="274">
        <f>H33/D33*1000</f>
        <v>5619.6382428940569</v>
      </c>
      <c r="J33" s="275">
        <f>H33/F33*1000</f>
        <v>7473.5395189003448</v>
      </c>
      <c r="K33" s="269">
        <f>D33*100/D66</f>
        <v>6.3204311611954926</v>
      </c>
      <c r="L33" s="85">
        <f>H33*100/H66</f>
        <v>5.8434719057650151</v>
      </c>
      <c r="M33" s="92"/>
      <c r="N33" s="92"/>
      <c r="O33" s="92"/>
      <c r="P33" s="92"/>
    </row>
    <row r="34" spans="2:16" s="135" customFormat="1" ht="13.5" x14ac:dyDescent="0.25">
      <c r="B34" s="169"/>
      <c r="C34" s="88" t="s">
        <v>46</v>
      </c>
      <c r="D34" s="173">
        <v>0</v>
      </c>
      <c r="E34" s="89">
        <v>0</v>
      </c>
      <c r="F34" s="173">
        <v>0</v>
      </c>
      <c r="G34" s="117">
        <v>0</v>
      </c>
      <c r="H34" s="90">
        <v>0</v>
      </c>
      <c r="I34" s="172">
        <v>0</v>
      </c>
      <c r="J34" s="91">
        <v>0</v>
      </c>
      <c r="K34" s="119">
        <f>D34/D67*100</f>
        <v>0</v>
      </c>
      <c r="L34" s="90">
        <f>H34/H67*100</f>
        <v>0</v>
      </c>
      <c r="M34" s="174"/>
      <c r="N34" s="174"/>
      <c r="O34" s="174"/>
      <c r="P34" s="174"/>
    </row>
    <row r="35" spans="2:16" s="137" customFormat="1" x14ac:dyDescent="0.2">
      <c r="B35" s="175"/>
      <c r="C35" s="94" t="s">
        <v>47</v>
      </c>
      <c r="D35" s="270">
        <f>D34-D33</f>
        <v>-387</v>
      </c>
      <c r="E35" s="95">
        <f t="shared" ref="E35:J35" si="9">E34-E33</f>
        <v>-387</v>
      </c>
      <c r="F35" s="270">
        <f t="shared" si="9"/>
        <v>-291</v>
      </c>
      <c r="G35" s="123">
        <f t="shared" si="9"/>
        <v>-75.193798449612402</v>
      </c>
      <c r="H35" s="96">
        <f t="shared" si="9"/>
        <v>-2174.8000000000002</v>
      </c>
      <c r="I35" s="192">
        <f t="shared" si="9"/>
        <v>-5619.6382428940569</v>
      </c>
      <c r="J35" s="129">
        <f t="shared" si="9"/>
        <v>-7473.5395189003448</v>
      </c>
      <c r="K35" s="188">
        <f>K34-K33</f>
        <v>-6.3204311611954926</v>
      </c>
      <c r="L35" s="185">
        <f>L34-L33</f>
        <v>-5.8434719057650151</v>
      </c>
      <c r="M35" s="179"/>
      <c r="N35" s="179"/>
      <c r="O35" s="179"/>
      <c r="P35" s="179"/>
    </row>
    <row r="36" spans="2:16" ht="15" x14ac:dyDescent="0.2">
      <c r="B36" s="163" t="s">
        <v>69</v>
      </c>
      <c r="C36" s="99" t="s">
        <v>45</v>
      </c>
      <c r="D36" s="266">
        <v>28</v>
      </c>
      <c r="E36" s="84">
        <v>27</v>
      </c>
      <c r="F36" s="143">
        <v>16</v>
      </c>
      <c r="G36" s="278">
        <v>0</v>
      </c>
      <c r="H36" s="85">
        <v>185.6</v>
      </c>
      <c r="I36" s="258">
        <v>0</v>
      </c>
      <c r="J36" s="268">
        <v>0</v>
      </c>
      <c r="K36" s="276">
        <f>D36*100/D66</f>
        <v>0.45729217703739999</v>
      </c>
      <c r="L36" s="168">
        <f>H36*100/H66</f>
        <v>0.49868879239929498</v>
      </c>
      <c r="M36" s="92"/>
      <c r="N36" s="92"/>
      <c r="O36" s="92"/>
      <c r="P36" s="92"/>
    </row>
    <row r="37" spans="2:16" s="135" customFormat="1" ht="13.5" x14ac:dyDescent="0.25">
      <c r="B37" s="169"/>
      <c r="C37" s="88" t="s">
        <v>46</v>
      </c>
      <c r="D37" s="173">
        <v>0</v>
      </c>
      <c r="E37" s="89">
        <v>1</v>
      </c>
      <c r="F37" s="279">
        <v>1</v>
      </c>
      <c r="G37" s="117">
        <f>F37*100/E37</f>
        <v>100</v>
      </c>
      <c r="H37" s="90">
        <v>6.4</v>
      </c>
      <c r="I37" s="172">
        <v>0</v>
      </c>
      <c r="J37" s="91">
        <f>H37/F37*1000</f>
        <v>6400</v>
      </c>
      <c r="K37" s="119">
        <f>D37/D67*100</f>
        <v>0</v>
      </c>
      <c r="L37" s="90">
        <f>H37/H67*100</f>
        <v>0.10463842519170087</v>
      </c>
    </row>
    <row r="38" spans="2:16" s="137" customFormat="1" x14ac:dyDescent="0.2">
      <c r="B38" s="175"/>
      <c r="C38" s="94" t="s">
        <v>47</v>
      </c>
      <c r="D38" s="270">
        <f t="shared" ref="D38:L38" si="10">D37-D36</f>
        <v>-28</v>
      </c>
      <c r="E38" s="95">
        <f t="shared" si="10"/>
        <v>-26</v>
      </c>
      <c r="F38" s="270">
        <f t="shared" si="10"/>
        <v>-15</v>
      </c>
      <c r="G38" s="123">
        <f>G37-G36</f>
        <v>100</v>
      </c>
      <c r="H38" s="96">
        <f t="shared" si="10"/>
        <v>-179.2</v>
      </c>
      <c r="I38" s="132">
        <f t="shared" si="10"/>
        <v>0</v>
      </c>
      <c r="J38" s="96">
        <f t="shared" si="10"/>
        <v>6400</v>
      </c>
      <c r="K38" s="125">
        <f t="shared" si="10"/>
        <v>-0.45729217703739999</v>
      </c>
      <c r="L38" s="96">
        <f t="shared" si="10"/>
        <v>-0.39405036720759412</v>
      </c>
    </row>
    <row r="39" spans="2:16" ht="15" x14ac:dyDescent="0.2">
      <c r="B39" s="180" t="s">
        <v>70</v>
      </c>
      <c r="C39" s="83" t="s">
        <v>45</v>
      </c>
      <c r="D39" s="266">
        <v>126</v>
      </c>
      <c r="E39" s="84">
        <v>115</v>
      </c>
      <c r="F39" s="143">
        <v>40</v>
      </c>
      <c r="G39" s="278">
        <f>F39*100/E39</f>
        <v>34.782608695652172</v>
      </c>
      <c r="H39" s="85">
        <v>799.2</v>
      </c>
      <c r="I39" s="274">
        <f>H39/D39*1000</f>
        <v>6342.8571428571431</v>
      </c>
      <c r="J39" s="275">
        <f>H39/F39*1000</f>
        <v>19980</v>
      </c>
      <c r="K39" s="269">
        <f>D39*100/D66</f>
        <v>2.0578147966682998</v>
      </c>
      <c r="L39" s="85">
        <f>H39*100/H66</f>
        <v>2.1473711362366195</v>
      </c>
    </row>
    <row r="40" spans="2:16" s="135" customFormat="1" ht="13.5" x14ac:dyDescent="0.25">
      <c r="B40" s="169"/>
      <c r="C40" s="88" t="s">
        <v>46</v>
      </c>
      <c r="D40" s="173">
        <v>0</v>
      </c>
      <c r="E40" s="89">
        <v>13</v>
      </c>
      <c r="F40" s="279">
        <v>4</v>
      </c>
      <c r="G40" s="117">
        <f>F40*100/E40</f>
        <v>30.76923076923077</v>
      </c>
      <c r="H40" s="90">
        <v>64.2</v>
      </c>
      <c r="I40" s="172">
        <v>0</v>
      </c>
      <c r="J40" s="91">
        <f>H40/F40*1000</f>
        <v>16050</v>
      </c>
      <c r="K40" s="119">
        <f>D40/D67*100</f>
        <v>0</v>
      </c>
      <c r="L40" s="90">
        <f>H40/H67*100</f>
        <v>1.0496542027042493</v>
      </c>
    </row>
    <row r="41" spans="2:16" s="137" customFormat="1" x14ac:dyDescent="0.2">
      <c r="B41" s="175"/>
      <c r="C41" s="94" t="s">
        <v>47</v>
      </c>
      <c r="D41" s="270">
        <f t="shared" ref="D41:L41" si="11">D40-D39</f>
        <v>-126</v>
      </c>
      <c r="E41" s="95">
        <f t="shared" si="11"/>
        <v>-102</v>
      </c>
      <c r="F41" s="270">
        <f t="shared" si="11"/>
        <v>-36</v>
      </c>
      <c r="G41" s="123">
        <f t="shared" si="11"/>
        <v>-4.013377926421402</v>
      </c>
      <c r="H41" s="96">
        <f t="shared" si="11"/>
        <v>-735</v>
      </c>
      <c r="I41" s="184">
        <f t="shared" si="11"/>
        <v>-6342.8571428571431</v>
      </c>
      <c r="J41" s="185">
        <f t="shared" si="11"/>
        <v>-3930</v>
      </c>
      <c r="K41" s="188">
        <f t="shared" si="11"/>
        <v>-2.0578147966682998</v>
      </c>
      <c r="L41" s="96">
        <f t="shared" si="11"/>
        <v>-1.0977169335323702</v>
      </c>
    </row>
    <row r="42" spans="2:16" ht="15" x14ac:dyDescent="0.2">
      <c r="B42" s="163" t="s">
        <v>71</v>
      </c>
      <c r="C42" s="99" t="s">
        <v>45</v>
      </c>
      <c r="D42" s="266">
        <v>150</v>
      </c>
      <c r="E42" s="84">
        <v>145</v>
      </c>
      <c r="F42" s="143">
        <v>76</v>
      </c>
      <c r="G42" s="278">
        <f>F42*100/E42</f>
        <v>52.413793103448278</v>
      </c>
      <c r="H42" s="85">
        <v>1152.9000000000001</v>
      </c>
      <c r="I42" s="258">
        <f>H42/D42*1000</f>
        <v>7686.0000000000009</v>
      </c>
      <c r="J42" s="268">
        <f>H42/F42*1000</f>
        <v>15169.736842105263</v>
      </c>
      <c r="K42" s="276">
        <f>D42*100/D66</f>
        <v>2.4497795198432142</v>
      </c>
      <c r="L42" s="85">
        <f>H42*100/H66</f>
        <v>3.0977279566656639</v>
      </c>
    </row>
    <row r="43" spans="2:16" s="135" customFormat="1" ht="13.5" x14ac:dyDescent="0.25">
      <c r="B43" s="169"/>
      <c r="C43" s="88" t="s">
        <v>46</v>
      </c>
      <c r="D43" s="173">
        <v>0</v>
      </c>
      <c r="E43" s="89">
        <v>24</v>
      </c>
      <c r="F43" s="279">
        <v>11</v>
      </c>
      <c r="G43" s="117">
        <f>F43*100/E43</f>
        <v>45.833333333333336</v>
      </c>
      <c r="H43" s="90">
        <v>161.19999999999999</v>
      </c>
      <c r="I43" s="172">
        <v>0</v>
      </c>
      <c r="J43" s="91">
        <f>H43/F43*1000</f>
        <v>14654.545454545454</v>
      </c>
      <c r="K43" s="119">
        <f>D43/D67*100</f>
        <v>0</v>
      </c>
      <c r="L43" s="90">
        <f>H43/H67*100</f>
        <v>2.6355803345159652</v>
      </c>
    </row>
    <row r="44" spans="2:16" s="137" customFormat="1" x14ac:dyDescent="0.2">
      <c r="B44" s="175"/>
      <c r="C44" s="94" t="s">
        <v>47</v>
      </c>
      <c r="D44" s="270">
        <f t="shared" ref="D44:L44" si="12">D43-D42</f>
        <v>-150</v>
      </c>
      <c r="E44" s="95">
        <f t="shared" si="12"/>
        <v>-121</v>
      </c>
      <c r="F44" s="270">
        <f t="shared" si="12"/>
        <v>-65</v>
      </c>
      <c r="G44" s="123">
        <f t="shared" si="12"/>
        <v>-6.5804597701149419</v>
      </c>
      <c r="H44" s="96">
        <f t="shared" si="12"/>
        <v>-991.7</v>
      </c>
      <c r="I44" s="132">
        <f t="shared" si="12"/>
        <v>-7686.0000000000009</v>
      </c>
      <c r="J44" s="96">
        <f t="shared" si="12"/>
        <v>-515.1913875598093</v>
      </c>
      <c r="K44" s="125">
        <f t="shared" si="12"/>
        <v>-2.4497795198432142</v>
      </c>
      <c r="L44" s="96">
        <f t="shared" si="12"/>
        <v>-0.46214762214969873</v>
      </c>
    </row>
    <row r="45" spans="2:16" ht="15" x14ac:dyDescent="0.2">
      <c r="B45" s="180" t="s">
        <v>72</v>
      </c>
      <c r="C45" s="83" t="s">
        <v>45</v>
      </c>
      <c r="D45" s="266">
        <v>364</v>
      </c>
      <c r="E45" s="84">
        <v>353</v>
      </c>
      <c r="F45" s="143">
        <v>196</v>
      </c>
      <c r="G45" s="278">
        <f>F45*100/E45</f>
        <v>55.524079320113316</v>
      </c>
      <c r="H45" s="85">
        <v>2013.7</v>
      </c>
      <c r="I45" s="274">
        <f>H45/D45*1000</f>
        <v>5532.1428571428578</v>
      </c>
      <c r="J45" s="275">
        <f>H45/F45*1000</f>
        <v>10273.979591836734</v>
      </c>
      <c r="K45" s="269">
        <f>D45*100/D66</f>
        <v>5.9447983014861991</v>
      </c>
      <c r="L45" s="85">
        <f>H45*100/H66</f>
        <v>5.4106121834830834</v>
      </c>
    </row>
    <row r="46" spans="2:16" s="135" customFormat="1" ht="13.5" x14ac:dyDescent="0.25">
      <c r="B46" s="169"/>
      <c r="C46" s="88" t="s">
        <v>46</v>
      </c>
      <c r="D46" s="173">
        <v>214</v>
      </c>
      <c r="E46" s="89">
        <v>225</v>
      </c>
      <c r="F46" s="279">
        <v>90</v>
      </c>
      <c r="G46" s="117">
        <f>F46*100/E46</f>
        <v>40</v>
      </c>
      <c r="H46" s="90">
        <v>881.2</v>
      </c>
      <c r="I46" s="172">
        <f>H46/D46*1000</f>
        <v>4117.7570093457944</v>
      </c>
      <c r="J46" s="91">
        <f>H46/F46*1000</f>
        <v>9791.1111111111113</v>
      </c>
      <c r="K46" s="119">
        <f>D46/D67*100</f>
        <v>20.980392156862745</v>
      </c>
      <c r="L46" s="90">
        <f>H46/H67*100</f>
        <v>14.407403168582315</v>
      </c>
    </row>
    <row r="47" spans="2:16" s="137" customFormat="1" ht="11.25" customHeight="1" x14ac:dyDescent="0.2">
      <c r="B47" s="175"/>
      <c r="C47" s="94" t="s">
        <v>47</v>
      </c>
      <c r="D47" s="270">
        <f>D46-D45</f>
        <v>-150</v>
      </c>
      <c r="E47" s="95">
        <f t="shared" ref="E47:J47" si="13">E46-E45</f>
        <v>-128</v>
      </c>
      <c r="F47" s="270">
        <f t="shared" si="13"/>
        <v>-106</v>
      </c>
      <c r="G47" s="123">
        <f t="shared" si="13"/>
        <v>-15.524079320113316</v>
      </c>
      <c r="H47" s="96">
        <f t="shared" si="13"/>
        <v>-1132.5</v>
      </c>
      <c r="I47" s="192">
        <f t="shared" si="13"/>
        <v>-1414.3858477970634</v>
      </c>
      <c r="J47" s="129">
        <f t="shared" si="13"/>
        <v>-482.86848072562316</v>
      </c>
      <c r="K47" s="125">
        <f>K46-K45</f>
        <v>15.035593855376547</v>
      </c>
      <c r="L47" s="96">
        <f>L46-L45</f>
        <v>8.9967909850992314</v>
      </c>
    </row>
    <row r="48" spans="2:16" ht="15" x14ac:dyDescent="0.2">
      <c r="B48" s="163" t="s">
        <v>73</v>
      </c>
      <c r="C48" s="99" t="s">
        <v>45</v>
      </c>
      <c r="D48" s="266">
        <v>380</v>
      </c>
      <c r="E48" s="84">
        <v>380</v>
      </c>
      <c r="F48" s="143">
        <v>205</v>
      </c>
      <c r="G48" s="278">
        <f>F48*100/E48</f>
        <v>53.94736842105263</v>
      </c>
      <c r="H48" s="85">
        <v>2521.1</v>
      </c>
      <c r="I48" s="258">
        <f>H48/D48*1000</f>
        <v>6634.4736842105267</v>
      </c>
      <c r="J48" s="268">
        <f>H48/F48*1000</f>
        <v>12298.048780487803</v>
      </c>
      <c r="K48" s="269">
        <f>D48*100/D66</f>
        <v>6.2061081169361421</v>
      </c>
      <c r="L48" s="85">
        <f>H48*100/H66</f>
        <v>6.7739456601177936</v>
      </c>
    </row>
    <row r="49" spans="2:12" s="135" customFormat="1" ht="13.5" x14ac:dyDescent="0.25">
      <c r="B49" s="169"/>
      <c r="C49" s="88" t="s">
        <v>46</v>
      </c>
      <c r="D49" s="173">
        <v>117</v>
      </c>
      <c r="E49" s="89">
        <v>117</v>
      </c>
      <c r="F49" s="279">
        <v>27</v>
      </c>
      <c r="G49" s="117">
        <f>F49*100/E49</f>
        <v>23.076923076923077</v>
      </c>
      <c r="H49" s="90">
        <v>625.4</v>
      </c>
      <c r="I49" s="172">
        <f>H49/D49*1000</f>
        <v>5345.2991452991446</v>
      </c>
      <c r="J49" s="91">
        <f>H49/F49*1000</f>
        <v>23162.96296296296</v>
      </c>
      <c r="K49" s="119">
        <f>D49/D67*100</f>
        <v>11.470588235294118</v>
      </c>
      <c r="L49" s="90">
        <f>H49/H67*100</f>
        <v>10.225136111701518</v>
      </c>
    </row>
    <row r="50" spans="2:12" s="137" customFormat="1" x14ac:dyDescent="0.2">
      <c r="B50" s="175"/>
      <c r="C50" s="94" t="s">
        <v>47</v>
      </c>
      <c r="D50" s="270">
        <f>D49-D48</f>
        <v>-263</v>
      </c>
      <c r="E50" s="95">
        <f t="shared" ref="E50:J50" si="14">E49-E48</f>
        <v>-263</v>
      </c>
      <c r="F50" s="270">
        <f t="shared" si="14"/>
        <v>-178</v>
      </c>
      <c r="G50" s="123">
        <f t="shared" si="14"/>
        <v>-30.870445344129553</v>
      </c>
      <c r="H50" s="96">
        <f t="shared" si="14"/>
        <v>-1895.6999999999998</v>
      </c>
      <c r="I50" s="194">
        <f t="shared" si="14"/>
        <v>-1289.1745389113821</v>
      </c>
      <c r="J50" s="97">
        <f t="shared" si="14"/>
        <v>10864.914182475157</v>
      </c>
      <c r="K50" s="188">
        <f>K49-K48</f>
        <v>5.2644801183579757</v>
      </c>
      <c r="L50" s="96">
        <f>L49-L48</f>
        <v>3.4511904515837246</v>
      </c>
    </row>
    <row r="51" spans="2:12" ht="15" x14ac:dyDescent="0.2">
      <c r="B51" s="195" t="s">
        <v>74</v>
      </c>
      <c r="C51" s="83" t="s">
        <v>45</v>
      </c>
      <c r="D51" s="266">
        <v>30</v>
      </c>
      <c r="E51" s="84">
        <v>28</v>
      </c>
      <c r="F51" s="143">
        <v>25</v>
      </c>
      <c r="G51" s="278">
        <f>F51*100/E51</f>
        <v>89.285714285714292</v>
      </c>
      <c r="H51" s="85">
        <v>272.7</v>
      </c>
      <c r="I51" s="274">
        <f>H51/D51*1000</f>
        <v>9090</v>
      </c>
      <c r="J51" s="275">
        <f>H51/F51*1000</f>
        <v>10908</v>
      </c>
      <c r="K51" s="276">
        <f>D51*100/D66</f>
        <v>0.4899559039686428</v>
      </c>
      <c r="L51" s="85">
        <f>H51*100/H66</f>
        <v>0.73271785391857613</v>
      </c>
    </row>
    <row r="52" spans="2:12" s="135" customFormat="1" ht="13.5" x14ac:dyDescent="0.25">
      <c r="B52" s="169"/>
      <c r="C52" s="88" t="s">
        <v>46</v>
      </c>
      <c r="D52" s="173">
        <v>9</v>
      </c>
      <c r="E52" s="89">
        <v>14</v>
      </c>
      <c r="F52" s="279">
        <v>9</v>
      </c>
      <c r="G52" s="117">
        <f>F52*100/E52</f>
        <v>64.285714285714292</v>
      </c>
      <c r="H52" s="90">
        <v>81.599999999999994</v>
      </c>
      <c r="I52" s="172">
        <f>H52/D52*1000</f>
        <v>9066.6666666666661</v>
      </c>
      <c r="J52" s="91">
        <f>H52/F52*1000</f>
        <v>9066.6666666666661</v>
      </c>
      <c r="K52" s="119">
        <f>D52/D67*100</f>
        <v>0.88235294117647056</v>
      </c>
      <c r="L52" s="90">
        <f>H52/H67*100</f>
        <v>1.3341399211941858</v>
      </c>
    </row>
    <row r="53" spans="2:12" s="137" customFormat="1" x14ac:dyDescent="0.2">
      <c r="B53" s="175"/>
      <c r="C53" s="94" t="s">
        <v>47</v>
      </c>
      <c r="D53" s="270">
        <f>D52-D51</f>
        <v>-21</v>
      </c>
      <c r="E53" s="95">
        <f t="shared" ref="E53:J53" si="15">E52-E51</f>
        <v>-14</v>
      </c>
      <c r="F53" s="270">
        <f t="shared" si="15"/>
        <v>-16</v>
      </c>
      <c r="G53" s="123">
        <f t="shared" si="15"/>
        <v>-25</v>
      </c>
      <c r="H53" s="96">
        <f>H52-H51</f>
        <v>-191.1</v>
      </c>
      <c r="I53" s="192">
        <f t="shared" si="15"/>
        <v>-23.33333333333394</v>
      </c>
      <c r="J53" s="129">
        <f t="shared" si="15"/>
        <v>-1841.3333333333339</v>
      </c>
      <c r="K53" s="125">
        <f>K52-K51</f>
        <v>0.39239703720782776</v>
      </c>
      <c r="L53" s="96">
        <f>L52-L51</f>
        <v>0.60142206727560965</v>
      </c>
    </row>
    <row r="54" spans="2:12" ht="15" x14ac:dyDescent="0.2">
      <c r="B54" s="163" t="s">
        <v>75</v>
      </c>
      <c r="C54" s="99" t="s">
        <v>45</v>
      </c>
      <c r="D54" s="143">
        <v>133</v>
      </c>
      <c r="E54" s="249">
        <v>106</v>
      </c>
      <c r="F54" s="143">
        <v>33</v>
      </c>
      <c r="G54" s="278">
        <f>F54*100/E54</f>
        <v>31.132075471698112</v>
      </c>
      <c r="H54" s="85">
        <v>604.6</v>
      </c>
      <c r="I54" s="258">
        <f>H54/D54*1000</f>
        <v>4545.8646616541355</v>
      </c>
      <c r="J54" s="268">
        <f>H54/F54*1000</f>
        <v>18321.21212121212</v>
      </c>
      <c r="K54" s="276">
        <f>D54*100/D66</f>
        <v>2.1721378409276499</v>
      </c>
      <c r="L54" s="168">
        <f>H54*100/H66</f>
        <v>1.6245002364472723</v>
      </c>
    </row>
    <row r="55" spans="2:12" s="135" customFormat="1" ht="13.5" x14ac:dyDescent="0.25">
      <c r="B55" s="169"/>
      <c r="C55" s="88" t="s">
        <v>46</v>
      </c>
      <c r="D55" s="279">
        <v>0</v>
      </c>
      <c r="E55" s="169">
        <v>8</v>
      </c>
      <c r="F55" s="279">
        <v>5</v>
      </c>
      <c r="G55" s="117">
        <f>F55*100/E55</f>
        <v>62.5</v>
      </c>
      <c r="H55" s="90">
        <v>104</v>
      </c>
      <c r="I55" s="172">
        <v>0</v>
      </c>
      <c r="J55" s="91">
        <f>H55/F55*1000</f>
        <v>20800</v>
      </c>
      <c r="K55" s="119">
        <f>D55/D67*100</f>
        <v>0</v>
      </c>
      <c r="L55" s="90">
        <f>H55/H67*100</f>
        <v>1.700374409365139</v>
      </c>
    </row>
    <row r="56" spans="2:12" s="137" customFormat="1" x14ac:dyDescent="0.2">
      <c r="B56" s="175"/>
      <c r="C56" s="94" t="s">
        <v>47</v>
      </c>
      <c r="D56" s="270">
        <f t="shared" ref="D56:L56" si="16">D55-D54</f>
        <v>-133</v>
      </c>
      <c r="E56" s="95">
        <f t="shared" si="16"/>
        <v>-98</v>
      </c>
      <c r="F56" s="270">
        <f t="shared" si="16"/>
        <v>-28</v>
      </c>
      <c r="G56" s="123">
        <f t="shared" si="16"/>
        <v>31.367924528301888</v>
      </c>
      <c r="H56" s="96">
        <f>H55-H54</f>
        <v>-500.6</v>
      </c>
      <c r="I56" s="132">
        <f t="shared" si="16"/>
        <v>-4545.8646616541355</v>
      </c>
      <c r="J56" s="96">
        <f t="shared" si="16"/>
        <v>2478.7878787878799</v>
      </c>
      <c r="K56" s="125">
        <f t="shared" si="16"/>
        <v>-2.1721378409276499</v>
      </c>
      <c r="L56" s="96">
        <f t="shared" si="16"/>
        <v>7.5874172917866689E-2</v>
      </c>
    </row>
    <row r="57" spans="2:12" ht="15" x14ac:dyDescent="0.2">
      <c r="B57" s="180" t="s">
        <v>76</v>
      </c>
      <c r="C57" s="83" t="s">
        <v>45</v>
      </c>
      <c r="D57" s="143">
        <v>1404</v>
      </c>
      <c r="E57" s="249">
        <v>1386</v>
      </c>
      <c r="F57" s="143">
        <v>695</v>
      </c>
      <c r="G57" s="278">
        <f>F57*100/E57</f>
        <v>50.144300144300146</v>
      </c>
      <c r="H57" s="285">
        <v>7482.9</v>
      </c>
      <c r="I57" s="274">
        <f>H57/D57*1000</f>
        <v>5329.7008547008545</v>
      </c>
      <c r="J57" s="275">
        <f>H57/F57*1000</f>
        <v>10766.762589928057</v>
      </c>
      <c r="K57" s="269">
        <f>D57*100/D66</f>
        <v>22.929936305732483</v>
      </c>
      <c r="L57" s="85">
        <f>H57*100/H66</f>
        <v>20.105810154335582</v>
      </c>
    </row>
    <row r="58" spans="2:12" s="135" customFormat="1" ht="13.5" x14ac:dyDescent="0.25">
      <c r="B58" s="169"/>
      <c r="C58" s="88" t="s">
        <v>46</v>
      </c>
      <c r="D58" s="279">
        <v>326</v>
      </c>
      <c r="E58" s="169">
        <v>371</v>
      </c>
      <c r="F58" s="279">
        <v>170</v>
      </c>
      <c r="G58" s="117">
        <f>F58*100/E58</f>
        <v>45.822102425876011</v>
      </c>
      <c r="H58" s="290">
        <v>1442.6</v>
      </c>
      <c r="I58" s="172">
        <f>H58/D58*1000</f>
        <v>4425.1533742331285</v>
      </c>
      <c r="J58" s="91">
        <f>H58/F58*1000</f>
        <v>8485.8823529411748</v>
      </c>
      <c r="K58" s="119">
        <f>D58/D67*100</f>
        <v>31.960784313725487</v>
      </c>
      <c r="L58" s="90">
        <f>H58/H67*100</f>
        <v>23.586155028366822</v>
      </c>
    </row>
    <row r="59" spans="2:12" s="137" customFormat="1" x14ac:dyDescent="0.2">
      <c r="B59" s="175"/>
      <c r="C59" s="94" t="s">
        <v>47</v>
      </c>
      <c r="D59" s="291">
        <f t="shared" ref="D59:L59" si="17">D58-D57</f>
        <v>-1078</v>
      </c>
      <c r="E59" s="175">
        <f t="shared" si="17"/>
        <v>-1015</v>
      </c>
      <c r="F59" s="291">
        <f t="shared" si="17"/>
        <v>-525</v>
      </c>
      <c r="G59" s="292">
        <f t="shared" si="17"/>
        <v>-4.3221977184241354</v>
      </c>
      <c r="H59" s="293">
        <f t="shared" si="17"/>
        <v>-6040.2999999999993</v>
      </c>
      <c r="I59" s="294">
        <f t="shared" si="17"/>
        <v>-904.54748046772602</v>
      </c>
      <c r="J59" s="295">
        <f t="shared" si="17"/>
        <v>-2280.8802369868827</v>
      </c>
      <c r="K59" s="125">
        <f t="shared" si="17"/>
        <v>9.0308480079930042</v>
      </c>
      <c r="L59" s="96">
        <f t="shared" si="17"/>
        <v>3.480344874031239</v>
      </c>
    </row>
    <row r="60" spans="2:12" ht="15" x14ac:dyDescent="0.2">
      <c r="B60" s="163" t="s">
        <v>77</v>
      </c>
      <c r="C60" s="99" t="s">
        <v>45</v>
      </c>
      <c r="D60" s="143">
        <v>319</v>
      </c>
      <c r="E60" s="249">
        <v>323</v>
      </c>
      <c r="F60" s="143">
        <v>142</v>
      </c>
      <c r="G60" s="278">
        <f>F60*100/E60</f>
        <v>43.962848297213625</v>
      </c>
      <c r="H60" s="85">
        <v>1842.1</v>
      </c>
      <c r="I60" s="258">
        <f>H60/D60*1000</f>
        <v>5774.6081504702188</v>
      </c>
      <c r="J60" s="268">
        <f>H60/F60*1000</f>
        <v>12972.535211267605</v>
      </c>
      <c r="K60" s="276">
        <f>D60*100/D66</f>
        <v>5.2098644455332357</v>
      </c>
      <c r="L60" s="168">
        <f>H60*100/H66</f>
        <v>4.9495400025794254</v>
      </c>
    </row>
    <row r="61" spans="2:12" s="135" customFormat="1" ht="13.5" x14ac:dyDescent="0.25">
      <c r="B61" s="169"/>
      <c r="C61" s="88" t="s">
        <v>46</v>
      </c>
      <c r="D61" s="279">
        <v>14</v>
      </c>
      <c r="E61" s="169">
        <v>35</v>
      </c>
      <c r="F61" s="279">
        <v>17</v>
      </c>
      <c r="G61" s="117">
        <f>F61*100/E61</f>
        <v>48.571428571428569</v>
      </c>
      <c r="H61" s="90">
        <v>176.8</v>
      </c>
      <c r="I61" s="172">
        <f>H61/D61*1000</f>
        <v>12628.571428571429</v>
      </c>
      <c r="J61" s="91">
        <f>H61/F61*1000</f>
        <v>10400</v>
      </c>
      <c r="K61" s="119">
        <f>D61/D67*100</f>
        <v>1.3725490196078431</v>
      </c>
      <c r="L61" s="90">
        <f>H61/H67*100</f>
        <v>2.8906364959207362</v>
      </c>
    </row>
    <row r="62" spans="2:12" s="137" customFormat="1" x14ac:dyDescent="0.2">
      <c r="B62" s="175"/>
      <c r="C62" s="94" t="s">
        <v>47</v>
      </c>
      <c r="D62" s="291">
        <f t="shared" ref="D62:L62" si="18">D61-D60</f>
        <v>-305</v>
      </c>
      <c r="E62" s="175">
        <f t="shared" si="18"/>
        <v>-288</v>
      </c>
      <c r="F62" s="291">
        <f t="shared" si="18"/>
        <v>-125</v>
      </c>
      <c r="G62" s="292">
        <f t="shared" si="18"/>
        <v>4.608580274214944</v>
      </c>
      <c r="H62" s="293">
        <f t="shared" si="18"/>
        <v>-1665.3</v>
      </c>
      <c r="I62" s="296">
        <f t="shared" si="18"/>
        <v>6853.9632781012106</v>
      </c>
      <c r="J62" s="293">
        <f t="shared" si="18"/>
        <v>-2572.5352112676046</v>
      </c>
      <c r="K62" s="125">
        <f t="shared" si="18"/>
        <v>-3.8373154259253925</v>
      </c>
      <c r="L62" s="96">
        <f t="shared" si="18"/>
        <v>-2.0589035066586892</v>
      </c>
    </row>
    <row r="63" spans="2:12" ht="15" x14ac:dyDescent="0.2">
      <c r="B63" s="180" t="s">
        <v>78</v>
      </c>
      <c r="C63" s="83" t="s">
        <v>45</v>
      </c>
      <c r="D63" s="143">
        <v>87</v>
      </c>
      <c r="E63" s="249">
        <v>76</v>
      </c>
      <c r="F63" s="143">
        <v>29</v>
      </c>
      <c r="G63" s="297">
        <f>F63*100/E63</f>
        <v>38.157894736842103</v>
      </c>
      <c r="H63" s="285">
        <v>601.79999999999995</v>
      </c>
      <c r="I63" s="274">
        <f>H63/D63*1000</f>
        <v>6917.2413793103451</v>
      </c>
      <c r="J63" s="275">
        <f>H63/F63*1000</f>
        <v>20751.724137931033</v>
      </c>
      <c r="K63" s="269">
        <f>D63*100/D66</f>
        <v>1.4208721215090643</v>
      </c>
      <c r="L63" s="85">
        <f>H63*100/H66</f>
        <v>1.6169769141481449</v>
      </c>
    </row>
    <row r="64" spans="2:12" s="135" customFormat="1" ht="13.5" x14ac:dyDescent="0.25">
      <c r="B64" s="169"/>
      <c r="C64" s="88" t="s">
        <v>46</v>
      </c>
      <c r="D64" s="279">
        <v>39</v>
      </c>
      <c r="E64" s="169">
        <v>51</v>
      </c>
      <c r="F64" s="279">
        <v>14</v>
      </c>
      <c r="G64" s="315">
        <f>F64*100/E64</f>
        <v>27.450980392156861</v>
      </c>
      <c r="H64" s="290">
        <v>313.10000000000002</v>
      </c>
      <c r="I64" s="172">
        <f>H64/D64*1000</f>
        <v>8028.2051282051279</v>
      </c>
      <c r="J64" s="91">
        <f>H64/F64*1000</f>
        <v>22364.285714285717</v>
      </c>
      <c r="K64" s="119">
        <f>D64/D67*100</f>
        <v>3.8235294117647061</v>
      </c>
      <c r="L64" s="90">
        <f>H64/H67*100</f>
        <v>5.1191079574252409</v>
      </c>
    </row>
    <row r="65" spans="2:12" s="137" customFormat="1" x14ac:dyDescent="0.2">
      <c r="B65" s="175"/>
      <c r="C65" s="94" t="s">
        <v>47</v>
      </c>
      <c r="D65" s="291">
        <f>D64-D63</f>
        <v>-48</v>
      </c>
      <c r="E65" s="175">
        <f t="shared" ref="E65:J65" si="19">E64-E63</f>
        <v>-25</v>
      </c>
      <c r="F65" s="291">
        <f t="shared" si="19"/>
        <v>-15</v>
      </c>
      <c r="G65" s="292">
        <f t="shared" si="19"/>
        <v>-10.706914344685242</v>
      </c>
      <c r="H65" s="96">
        <f t="shared" si="19"/>
        <v>-288.69999999999993</v>
      </c>
      <c r="I65" s="192">
        <f t="shared" si="19"/>
        <v>1110.9637488947828</v>
      </c>
      <c r="J65" s="129">
        <f t="shared" si="19"/>
        <v>1612.5615763546848</v>
      </c>
      <c r="K65" s="125">
        <f>K64-K63</f>
        <v>2.4026572902556418</v>
      </c>
      <c r="L65" s="96">
        <f>L64-L63</f>
        <v>3.502131043277096</v>
      </c>
    </row>
    <row r="66" spans="2:12" s="73" customFormat="1" ht="15.75" x14ac:dyDescent="0.25">
      <c r="B66" s="196"/>
      <c r="C66" s="197" t="s">
        <v>45</v>
      </c>
      <c r="D66" s="298">
        <f t="shared" ref="D66:F67" si="20">D6+D9+D12+D15+D18+D21+D24+D27+D30+D33+D36+D39+D42+D45+D48+D51+D54+D57+D60+D63</f>
        <v>6123</v>
      </c>
      <c r="E66" s="299">
        <f t="shared" si="20"/>
        <v>6035</v>
      </c>
      <c r="F66" s="298">
        <f t="shared" si="20"/>
        <v>2753</v>
      </c>
      <c r="G66" s="300">
        <f>F66*100/E66</f>
        <v>45.617232808616407</v>
      </c>
      <c r="H66" s="301">
        <f>H6+H9+H12+H15+H18+H21+H24+H27+H30+H33+H36+H39+H42+H45+H48+H51+H54+H57+H60+H63</f>
        <v>37217.599999999999</v>
      </c>
      <c r="I66" s="200">
        <f>H66/D66*1000</f>
        <v>6078.3276171811203</v>
      </c>
      <c r="J66" s="302">
        <f>H66/F66*1000</f>
        <v>13518.924809298946</v>
      </c>
      <c r="K66" s="303">
        <f>K6+K9+K12+K15+K18+K21+K24+K27+K30+K33+K36+K39+K42+K45+K48+K51+K54+K57+K60+K63</f>
        <v>100.00000000000001</v>
      </c>
      <c r="L66" s="198">
        <f>L6+L9+L12+L15+L18+L21+L24+L27+L30+L33+L36+L39+L42+L45+L48+L51+L54+L57+L60+L63</f>
        <v>100</v>
      </c>
    </row>
    <row r="67" spans="2:12" s="135" customFormat="1" ht="15.75" x14ac:dyDescent="0.25">
      <c r="B67" s="201" t="s">
        <v>79</v>
      </c>
      <c r="C67" s="202" t="s">
        <v>46</v>
      </c>
      <c r="D67" s="304">
        <f t="shared" si="20"/>
        <v>1020</v>
      </c>
      <c r="E67" s="305">
        <f t="shared" si="20"/>
        <v>1212</v>
      </c>
      <c r="F67" s="304">
        <f t="shared" si="20"/>
        <v>535</v>
      </c>
      <c r="G67" s="306">
        <f>F67*100/E67</f>
        <v>44.14191419141914</v>
      </c>
      <c r="H67" s="203">
        <f>H7+H10+H13+H16+H19+H22+H25+H28+H31+H34+H37+H40+H43+H46+H49+H52+H55+H58+H61+H64</f>
        <v>6116.3</v>
      </c>
      <c r="I67" s="205">
        <f>H67/D67*1000</f>
        <v>5996.3725490196075</v>
      </c>
      <c r="J67" s="204">
        <f>H67/F67*1000</f>
        <v>11432.336448598131</v>
      </c>
      <c r="K67" s="307">
        <f>K7+K10+K13+K16+K19+K22+K25+K28+K31+K34+K37+K40+K43+K46+K49+K52+K55+K58+K61+K64</f>
        <v>100</v>
      </c>
      <c r="L67" s="203">
        <f>L7+L10+L13+L16+L19+L22+L25+L28+L31+L34+L37+L40+L43+L46+L49+L52+L55+L58+L61+L64</f>
        <v>99.999999999999986</v>
      </c>
    </row>
    <row r="68" spans="2:12" s="137" customFormat="1" ht="15.75" x14ac:dyDescent="0.25">
      <c r="B68" s="206"/>
      <c r="C68" s="206" t="s">
        <v>47</v>
      </c>
      <c r="D68" s="308">
        <f>D67-D66</f>
        <v>-5103</v>
      </c>
      <c r="E68" s="309">
        <f t="shared" ref="E68:J68" si="21">E67-E66</f>
        <v>-4823</v>
      </c>
      <c r="F68" s="308">
        <f t="shared" si="21"/>
        <v>-2218</v>
      </c>
      <c r="G68" s="310">
        <f t="shared" si="21"/>
        <v>-1.4753186171972672</v>
      </c>
      <c r="H68" s="207">
        <f>H67-H66</f>
        <v>-31101.3</v>
      </c>
      <c r="I68" s="311">
        <f>I67-I66</f>
        <v>-81.955068161512827</v>
      </c>
      <c r="J68" s="312">
        <f t="shared" si="21"/>
        <v>-2086.5883607008145</v>
      </c>
      <c r="K68" s="313" t="s">
        <v>80</v>
      </c>
      <c r="L68" s="209" t="s">
        <v>80</v>
      </c>
    </row>
    <row r="69" spans="2:12" x14ac:dyDescent="0.2">
      <c r="B69" t="s">
        <v>49</v>
      </c>
      <c r="C69" s="210"/>
      <c r="D69" s="141"/>
      <c r="L69" s="211"/>
    </row>
    <row r="70" spans="2:12" x14ac:dyDescent="0.2">
      <c r="B70" t="s">
        <v>50</v>
      </c>
      <c r="C70" s="210"/>
      <c r="D70" s="141"/>
      <c r="L70" s="211"/>
    </row>
    <row r="71" spans="2:12" x14ac:dyDescent="0.2">
      <c r="B71" t="s">
        <v>51</v>
      </c>
      <c r="C71" s="210"/>
      <c r="D71" s="141"/>
      <c r="L71" s="211"/>
    </row>
    <row r="72" spans="2:12" x14ac:dyDescent="0.2">
      <c r="L72" s="211"/>
    </row>
    <row r="73" spans="2:12" x14ac:dyDescent="0.2">
      <c r="L73" s="211"/>
    </row>
    <row r="74" spans="2:12" x14ac:dyDescent="0.2">
      <c r="L74" s="211"/>
    </row>
    <row r="75" spans="2:12" x14ac:dyDescent="0.2">
      <c r="L75" s="211"/>
    </row>
    <row r="76" spans="2:12" x14ac:dyDescent="0.2">
      <c r="L76" s="211"/>
    </row>
    <row r="77" spans="2:12" x14ac:dyDescent="0.2">
      <c r="L77" s="211"/>
    </row>
    <row r="78" spans="2:12" x14ac:dyDescent="0.2">
      <c r="L78" s="211"/>
    </row>
    <row r="79" spans="2:12" x14ac:dyDescent="0.2">
      <c r="L79" s="211"/>
    </row>
  </sheetData>
  <mergeCells count="4">
    <mergeCell ref="K1:L1"/>
    <mergeCell ref="B2:L2"/>
    <mergeCell ref="B4:C4"/>
    <mergeCell ref="B5:C5"/>
  </mergeCells>
  <pageMargins left="0.56999999999999995" right="0.24" top="0.45" bottom="0.38" header="0.5" footer="0.5"/>
  <pageSetup paperSize="9" scale="73" orientation="portrait" r:id="rId1"/>
  <headerFooter alignWithMargins="0"/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9"/>
  <sheetViews>
    <sheetView zoomScaleNormal="100" workbookViewId="0">
      <selection activeCell="E8" sqref="E8"/>
    </sheetView>
  </sheetViews>
  <sheetFormatPr defaultRowHeight="12.75" x14ac:dyDescent="0.2"/>
  <cols>
    <col min="1" max="1" width="5.85546875" customWidth="1"/>
    <col min="2" max="2" width="22.28515625" customWidth="1"/>
    <col min="3" max="3" width="2.5703125" customWidth="1"/>
    <col min="4" max="4" width="12.140625" customWidth="1"/>
    <col min="5" max="5" width="11.42578125" customWidth="1"/>
    <col min="6" max="6" width="11.5703125" customWidth="1"/>
    <col min="7" max="7" width="13.28515625" style="143" customWidth="1"/>
    <col min="8" max="8" width="11.28515625" customWidth="1"/>
    <col min="9" max="9" width="12.140625" customWidth="1"/>
    <col min="10" max="10" width="12.42578125" customWidth="1"/>
    <col min="11" max="11" width="11.5703125" style="87" customWidth="1"/>
    <col min="12" max="12" width="11.42578125" style="87" customWidth="1"/>
  </cols>
  <sheetData>
    <row r="1" spans="2:16" x14ac:dyDescent="0.2">
      <c r="K1" s="146" t="s">
        <v>110</v>
      </c>
      <c r="L1" s="146"/>
    </row>
    <row r="2" spans="2:16" ht="15.75" x14ac:dyDescent="0.25">
      <c r="B2" s="74" t="s">
        <v>111</v>
      </c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2:16" ht="30.75" customHeight="1" x14ac:dyDescent="0.2"/>
    <row r="4" spans="2:16" s="3" customFormat="1" ht="78.75" x14ac:dyDescent="0.25">
      <c r="B4" s="148" t="s">
        <v>35</v>
      </c>
      <c r="C4" s="149"/>
      <c r="D4" s="150" t="s">
        <v>112</v>
      </c>
      <c r="E4" s="150" t="s">
        <v>37</v>
      </c>
      <c r="F4" s="151" t="s">
        <v>38</v>
      </c>
      <c r="G4" s="150" t="s">
        <v>39</v>
      </c>
      <c r="H4" s="152" t="s">
        <v>56</v>
      </c>
      <c r="I4" s="150" t="s">
        <v>41</v>
      </c>
      <c r="J4" s="153" t="s">
        <v>42</v>
      </c>
      <c r="K4" s="154" t="s">
        <v>113</v>
      </c>
      <c r="L4" s="154" t="s">
        <v>114</v>
      </c>
      <c r="M4" s="155"/>
    </row>
    <row r="5" spans="2:16" s="81" customFormat="1" ht="11.25" x14ac:dyDescent="0.2">
      <c r="B5" s="156">
        <v>1</v>
      </c>
      <c r="C5" s="157"/>
      <c r="D5" s="79">
        <v>2</v>
      </c>
      <c r="E5" s="79">
        <v>3</v>
      </c>
      <c r="F5" s="161">
        <v>4</v>
      </c>
      <c r="G5" s="79">
        <v>5</v>
      </c>
      <c r="H5" s="80">
        <v>6</v>
      </c>
      <c r="I5" s="79">
        <v>7</v>
      </c>
      <c r="J5" s="79">
        <v>8</v>
      </c>
      <c r="K5" s="161">
        <v>9</v>
      </c>
      <c r="L5" s="79">
        <v>10</v>
      </c>
      <c r="M5" s="162"/>
    </row>
    <row r="6" spans="2:16" ht="15" x14ac:dyDescent="0.2">
      <c r="B6" s="163" t="s">
        <v>59</v>
      </c>
      <c r="C6" s="99" t="s">
        <v>45</v>
      </c>
      <c r="D6" s="84">
        <v>557</v>
      </c>
      <c r="E6" s="266">
        <v>557</v>
      </c>
      <c r="F6" s="267">
        <v>124</v>
      </c>
      <c r="G6" s="85">
        <f>F6*100/E6</f>
        <v>22.262118491921004</v>
      </c>
      <c r="H6" s="110">
        <v>250.7</v>
      </c>
      <c r="I6" s="102">
        <f>H6/D6*1000</f>
        <v>450.08976660682225</v>
      </c>
      <c r="J6" s="167">
        <f>H6/F6*1000</f>
        <v>2021.7741935483868</v>
      </c>
      <c r="K6" s="168">
        <f>D6*100/D66</f>
        <v>8.2323381613952122</v>
      </c>
      <c r="L6" s="168">
        <f>H6*100/H66</f>
        <v>6.7146989500749941</v>
      </c>
      <c r="M6" s="142"/>
      <c r="N6" s="92"/>
      <c r="O6" s="92"/>
      <c r="P6" s="92"/>
    </row>
    <row r="7" spans="2:16" s="135" customFormat="1" ht="13.5" x14ac:dyDescent="0.25">
      <c r="B7" s="169"/>
      <c r="C7" s="88" t="s">
        <v>46</v>
      </c>
      <c r="D7" s="89">
        <v>405</v>
      </c>
      <c r="E7" s="173">
        <v>405</v>
      </c>
      <c r="F7" s="115">
        <v>55</v>
      </c>
      <c r="G7" s="90">
        <f t="shared" ref="G7:G64" si="0">F7*100/E7</f>
        <v>13.580246913580247</v>
      </c>
      <c r="H7" s="116">
        <v>205.6</v>
      </c>
      <c r="I7" s="91">
        <f t="shared" ref="I7:I67" si="1">H7/D7*1000</f>
        <v>507.65432098765427</v>
      </c>
      <c r="J7" s="172">
        <f t="shared" ref="J7:J67" si="2">H7/F7*1000</f>
        <v>3738.1818181818185</v>
      </c>
      <c r="K7" s="90">
        <f>D7*100/D67</f>
        <v>7.5658509247151127</v>
      </c>
      <c r="L7" s="90">
        <f>H7*100/H67</f>
        <v>8.8285812435589133</v>
      </c>
      <c r="M7" s="173"/>
      <c r="N7" s="174"/>
      <c r="O7" s="174"/>
      <c r="P7" s="174"/>
    </row>
    <row r="8" spans="2:16" s="137" customFormat="1" x14ac:dyDescent="0.2">
      <c r="B8" s="175"/>
      <c r="C8" s="94" t="s">
        <v>47</v>
      </c>
      <c r="D8" s="95">
        <f t="shared" ref="D8:L8" si="3">D7-D6</f>
        <v>-152</v>
      </c>
      <c r="E8" s="270">
        <f t="shared" si="3"/>
        <v>-152</v>
      </c>
      <c r="F8" s="121">
        <f t="shared" si="3"/>
        <v>-69</v>
      </c>
      <c r="G8" s="185">
        <f t="shared" si="3"/>
        <v>-8.6818715783407576</v>
      </c>
      <c r="H8" s="132">
        <f t="shared" si="3"/>
        <v>-45.099999999999994</v>
      </c>
      <c r="I8" s="96">
        <f t="shared" si="3"/>
        <v>57.564554380832021</v>
      </c>
      <c r="J8" s="132">
        <f t="shared" si="3"/>
        <v>1716.4076246334316</v>
      </c>
      <c r="K8" s="96">
        <f t="shared" si="3"/>
        <v>-0.66648723668009957</v>
      </c>
      <c r="L8" s="96">
        <f t="shared" si="3"/>
        <v>2.1138822934839192</v>
      </c>
      <c r="M8" s="178"/>
      <c r="N8" s="179"/>
      <c r="O8" s="179"/>
      <c r="P8" s="179"/>
    </row>
    <row r="9" spans="2:16" ht="15" x14ac:dyDescent="0.2">
      <c r="B9" s="180" t="s">
        <v>60</v>
      </c>
      <c r="C9" s="83" t="s">
        <v>45</v>
      </c>
      <c r="D9" s="84">
        <v>406</v>
      </c>
      <c r="E9" s="136">
        <v>405</v>
      </c>
      <c r="F9" s="267">
        <v>96</v>
      </c>
      <c r="G9" s="168">
        <f t="shared" si="0"/>
        <v>23.703703703703702</v>
      </c>
      <c r="H9" s="316">
        <v>244.8</v>
      </c>
      <c r="I9" s="107">
        <f t="shared" si="1"/>
        <v>602.95566502463066</v>
      </c>
      <c r="J9" s="182">
        <f t="shared" si="2"/>
        <v>2550.0000000000005</v>
      </c>
      <c r="K9" s="85">
        <f>D9*100/D66</f>
        <v>6.0005911912503693</v>
      </c>
      <c r="L9" s="85">
        <f>H9*100/H66</f>
        <v>6.556674523248339</v>
      </c>
      <c r="M9" s="92"/>
      <c r="N9" s="92"/>
      <c r="O9" s="92"/>
      <c r="P9" s="92"/>
    </row>
    <row r="10" spans="2:16" s="135" customFormat="1" ht="13.5" x14ac:dyDescent="0.25">
      <c r="B10" s="169"/>
      <c r="C10" s="88" t="s">
        <v>46</v>
      </c>
      <c r="D10" s="89">
        <v>271</v>
      </c>
      <c r="E10" s="174">
        <v>269</v>
      </c>
      <c r="F10" s="115">
        <v>32</v>
      </c>
      <c r="G10" s="90">
        <f t="shared" si="0"/>
        <v>11.895910780669144</v>
      </c>
      <c r="H10" s="116">
        <v>161.69999999999999</v>
      </c>
      <c r="I10" s="91">
        <f t="shared" si="1"/>
        <v>596.67896678966781</v>
      </c>
      <c r="J10" s="172">
        <f t="shared" si="2"/>
        <v>5053.125</v>
      </c>
      <c r="K10" s="90">
        <f>D10*100/D67</f>
        <v>5.0625817298711002</v>
      </c>
      <c r="L10" s="90">
        <f>H10*100/H67</f>
        <v>6.9434902095499815</v>
      </c>
      <c r="M10" s="174"/>
      <c r="N10" s="174"/>
      <c r="O10" s="174"/>
      <c r="P10" s="174"/>
    </row>
    <row r="11" spans="2:16" s="137" customFormat="1" x14ac:dyDescent="0.2">
      <c r="B11" s="183"/>
      <c r="C11" s="83" t="s">
        <v>47</v>
      </c>
      <c r="D11" s="95">
        <f t="shared" ref="D11:L11" si="4">D10-D9</f>
        <v>-135</v>
      </c>
      <c r="E11" s="270">
        <f t="shared" si="4"/>
        <v>-136</v>
      </c>
      <c r="F11" s="95">
        <f t="shared" si="4"/>
        <v>-64</v>
      </c>
      <c r="G11" s="96">
        <f t="shared" si="4"/>
        <v>-11.807792923034558</v>
      </c>
      <c r="H11" s="184">
        <f t="shared" si="4"/>
        <v>-83.100000000000023</v>
      </c>
      <c r="I11" s="185">
        <f t="shared" si="4"/>
        <v>-6.2766982349628506</v>
      </c>
      <c r="J11" s="184">
        <f t="shared" si="4"/>
        <v>2503.1249999999995</v>
      </c>
      <c r="K11" s="185">
        <f t="shared" si="4"/>
        <v>-0.9380094613792691</v>
      </c>
      <c r="L11" s="185">
        <f t="shared" si="4"/>
        <v>0.38681568630164254</v>
      </c>
      <c r="M11" s="179"/>
      <c r="N11" s="179"/>
      <c r="O11" s="179"/>
      <c r="P11" s="179"/>
    </row>
    <row r="12" spans="2:16" ht="15" x14ac:dyDescent="0.2">
      <c r="B12" s="163" t="s">
        <v>61</v>
      </c>
      <c r="C12" s="99" t="s">
        <v>45</v>
      </c>
      <c r="D12" s="84">
        <v>246</v>
      </c>
      <c r="E12" s="266">
        <v>246</v>
      </c>
      <c r="F12" s="267">
        <v>15</v>
      </c>
      <c r="G12" s="85">
        <f t="shared" si="0"/>
        <v>6.0975609756097562</v>
      </c>
      <c r="H12" s="110">
        <v>87.6</v>
      </c>
      <c r="I12" s="102">
        <f t="shared" si="1"/>
        <v>356.09756097560972</v>
      </c>
      <c r="J12" s="167">
        <f t="shared" si="2"/>
        <v>5840</v>
      </c>
      <c r="K12" s="168">
        <f>D12*100/D66</f>
        <v>3.6358261897723914</v>
      </c>
      <c r="L12" s="168">
        <f>H12*100/H66</f>
        <v>2.3462609813584741</v>
      </c>
      <c r="M12" s="92"/>
      <c r="N12" s="92"/>
      <c r="O12" s="92"/>
      <c r="P12" s="92"/>
    </row>
    <row r="13" spans="2:16" s="135" customFormat="1" ht="13.5" x14ac:dyDescent="0.25">
      <c r="B13" s="169"/>
      <c r="C13" s="88" t="s">
        <v>46</v>
      </c>
      <c r="D13" s="89">
        <v>128</v>
      </c>
      <c r="E13" s="173">
        <v>128</v>
      </c>
      <c r="F13" s="115">
        <v>29</v>
      </c>
      <c r="G13" s="90">
        <f t="shared" si="0"/>
        <v>22.65625</v>
      </c>
      <c r="H13" s="116">
        <v>47.3</v>
      </c>
      <c r="I13" s="91">
        <f t="shared" si="1"/>
        <v>369.53125</v>
      </c>
      <c r="J13" s="172">
        <f t="shared" si="2"/>
        <v>1631.0344827586205</v>
      </c>
      <c r="K13" s="90">
        <f>D13*100/D67</f>
        <v>2.3911825144778627</v>
      </c>
      <c r="L13" s="90">
        <f>H13*100/H67</f>
        <v>2.0310889728615593</v>
      </c>
      <c r="M13" s="174"/>
      <c r="N13" s="174"/>
      <c r="O13" s="174"/>
      <c r="P13" s="174"/>
    </row>
    <row r="14" spans="2:16" s="137" customFormat="1" x14ac:dyDescent="0.2">
      <c r="B14" s="175"/>
      <c r="C14" s="94" t="s">
        <v>47</v>
      </c>
      <c r="D14" s="95">
        <f t="shared" ref="D14:L14" si="5">D13-D12</f>
        <v>-118</v>
      </c>
      <c r="E14" s="270">
        <f t="shared" si="5"/>
        <v>-118</v>
      </c>
      <c r="F14" s="121">
        <f t="shared" si="5"/>
        <v>14</v>
      </c>
      <c r="G14" s="185">
        <f t="shared" si="5"/>
        <v>16.558689024390244</v>
      </c>
      <c r="H14" s="132">
        <f t="shared" si="5"/>
        <v>-40.299999999999997</v>
      </c>
      <c r="I14" s="96">
        <f t="shared" si="5"/>
        <v>13.433689024390276</v>
      </c>
      <c r="J14" s="132">
        <f t="shared" si="5"/>
        <v>-4208.9655172413795</v>
      </c>
      <c r="K14" s="96">
        <f t="shared" si="5"/>
        <v>-1.2446436752945287</v>
      </c>
      <c r="L14" s="96">
        <f t="shared" si="5"/>
        <v>-0.31517200849691474</v>
      </c>
      <c r="M14" s="179"/>
      <c r="N14" s="179"/>
      <c r="O14" s="179"/>
      <c r="P14" s="179"/>
    </row>
    <row r="15" spans="2:16" ht="15" x14ac:dyDescent="0.2">
      <c r="B15" s="180" t="s">
        <v>62</v>
      </c>
      <c r="C15" s="83" t="s">
        <v>45</v>
      </c>
      <c r="D15" s="84">
        <v>273</v>
      </c>
      <c r="E15" s="136">
        <v>268</v>
      </c>
      <c r="F15" s="267">
        <v>62</v>
      </c>
      <c r="G15" s="168">
        <f t="shared" si="0"/>
        <v>23.134328358208954</v>
      </c>
      <c r="H15" s="316">
        <v>240.6</v>
      </c>
      <c r="I15" s="107">
        <f t="shared" si="1"/>
        <v>881.31868131868134</v>
      </c>
      <c r="J15" s="182">
        <f t="shared" si="2"/>
        <v>3880.6451612903224</v>
      </c>
      <c r="K15" s="85">
        <f>D15*100/D66</f>
        <v>4.0348802837718001</v>
      </c>
      <c r="L15" s="85">
        <f>H15*100/H66</f>
        <v>6.444182558388686</v>
      </c>
      <c r="M15" s="92"/>
      <c r="N15" s="92"/>
      <c r="O15" s="92"/>
      <c r="P15" s="92"/>
    </row>
    <row r="16" spans="2:16" s="135" customFormat="1" ht="13.5" x14ac:dyDescent="0.25">
      <c r="B16" s="169"/>
      <c r="C16" s="88" t="s">
        <v>46</v>
      </c>
      <c r="D16" s="89">
        <v>248</v>
      </c>
      <c r="E16" s="174">
        <v>278</v>
      </c>
      <c r="F16" s="115">
        <v>75</v>
      </c>
      <c r="G16" s="90">
        <f t="shared" si="0"/>
        <v>26.978417266187051</v>
      </c>
      <c r="H16" s="116">
        <v>214.7</v>
      </c>
      <c r="I16" s="91">
        <f t="shared" si="1"/>
        <v>865.72580645161293</v>
      </c>
      <c r="J16" s="172">
        <f t="shared" si="2"/>
        <v>2862.6666666666665</v>
      </c>
      <c r="K16" s="90">
        <f>D16*100/D67</f>
        <v>4.632916121800859</v>
      </c>
      <c r="L16" s="90">
        <f>H16*100/H67</f>
        <v>9.2193404328409478</v>
      </c>
      <c r="M16" s="174"/>
      <c r="N16" s="174"/>
      <c r="O16" s="174"/>
      <c r="P16" s="174"/>
    </row>
    <row r="17" spans="2:16" s="137" customFormat="1" x14ac:dyDescent="0.2">
      <c r="B17" s="183"/>
      <c r="C17" s="83" t="s">
        <v>47</v>
      </c>
      <c r="D17" s="95">
        <f t="shared" ref="D17:L17" si="6">D16-D15</f>
        <v>-25</v>
      </c>
      <c r="E17" s="270">
        <f t="shared" si="6"/>
        <v>10</v>
      </c>
      <c r="F17" s="95">
        <f t="shared" si="6"/>
        <v>13</v>
      </c>
      <c r="G17" s="96">
        <f t="shared" si="6"/>
        <v>3.8440889079780973</v>
      </c>
      <c r="H17" s="184">
        <f t="shared" si="6"/>
        <v>-25.900000000000006</v>
      </c>
      <c r="I17" s="185">
        <f t="shared" si="6"/>
        <v>-15.592874867068417</v>
      </c>
      <c r="J17" s="184">
        <f t="shared" si="6"/>
        <v>-1017.9784946236559</v>
      </c>
      <c r="K17" s="96">
        <f t="shared" si="6"/>
        <v>0.59803583802905891</v>
      </c>
      <c r="L17" s="96">
        <f t="shared" si="6"/>
        <v>2.7751578744522618</v>
      </c>
      <c r="M17" s="179"/>
      <c r="N17" s="179"/>
      <c r="O17" s="179"/>
      <c r="P17" s="179"/>
    </row>
    <row r="18" spans="2:16" ht="15" x14ac:dyDescent="0.2">
      <c r="B18" s="163" t="s">
        <v>63</v>
      </c>
      <c r="C18" s="99" t="s">
        <v>45</v>
      </c>
      <c r="D18" s="89">
        <v>135</v>
      </c>
      <c r="E18" s="173">
        <v>117</v>
      </c>
      <c r="F18" s="115">
        <v>28</v>
      </c>
      <c r="G18" s="85">
        <f t="shared" si="0"/>
        <v>23.931623931623932</v>
      </c>
      <c r="H18" s="110">
        <v>147.19999999999999</v>
      </c>
      <c r="I18" s="102">
        <f t="shared" si="1"/>
        <v>1090.3703703703702</v>
      </c>
      <c r="J18" s="167">
        <f t="shared" si="2"/>
        <v>5257.1428571428569</v>
      </c>
      <c r="K18" s="85">
        <f>D18*100/D66</f>
        <v>1.995270469997044</v>
      </c>
      <c r="L18" s="85">
        <f>H18*100/H66</f>
        <v>3.942575530319262</v>
      </c>
      <c r="M18" s="92"/>
      <c r="N18" s="92"/>
      <c r="O18" s="92"/>
      <c r="P18" s="92"/>
    </row>
    <row r="19" spans="2:16" s="135" customFormat="1" ht="13.5" x14ac:dyDescent="0.25">
      <c r="B19" s="169"/>
      <c r="C19" s="88" t="s">
        <v>46</v>
      </c>
      <c r="D19" s="89">
        <v>55</v>
      </c>
      <c r="E19" s="173">
        <v>71</v>
      </c>
      <c r="F19" s="115">
        <v>26</v>
      </c>
      <c r="G19" s="90">
        <f t="shared" si="0"/>
        <v>36.619718309859152</v>
      </c>
      <c r="H19" s="116">
        <v>51.6</v>
      </c>
      <c r="I19" s="91">
        <f t="shared" si="1"/>
        <v>938.18181818181824</v>
      </c>
      <c r="J19" s="172">
        <f t="shared" si="2"/>
        <v>1984.6153846153848</v>
      </c>
      <c r="K19" s="90">
        <f>D19*100/D67</f>
        <v>1.0274612366897067</v>
      </c>
      <c r="L19" s="90">
        <f>H19*100/H67</f>
        <v>2.215733424939883</v>
      </c>
      <c r="M19" s="174"/>
      <c r="N19" s="174"/>
      <c r="O19" s="174"/>
      <c r="P19" s="174"/>
    </row>
    <row r="20" spans="2:16" s="137" customFormat="1" x14ac:dyDescent="0.2">
      <c r="B20" s="175"/>
      <c r="C20" s="94" t="s">
        <v>47</v>
      </c>
      <c r="D20" s="95">
        <f t="shared" ref="D20:L20" si="7">D19-D18</f>
        <v>-80</v>
      </c>
      <c r="E20" s="270">
        <f t="shared" si="7"/>
        <v>-46</v>
      </c>
      <c r="F20" s="121">
        <f t="shared" si="7"/>
        <v>-2</v>
      </c>
      <c r="G20" s="185">
        <f t="shared" si="7"/>
        <v>12.68809437823522</v>
      </c>
      <c r="H20" s="132">
        <f t="shared" si="7"/>
        <v>-95.6</v>
      </c>
      <c r="I20" s="96">
        <f t="shared" si="7"/>
        <v>-152.18855218855197</v>
      </c>
      <c r="J20" s="132">
        <f t="shared" si="7"/>
        <v>-3272.5274725274721</v>
      </c>
      <c r="K20" s="96">
        <f t="shared" si="7"/>
        <v>-0.96780923330733737</v>
      </c>
      <c r="L20" s="96">
        <f t="shared" si="7"/>
        <v>-1.726842105379379</v>
      </c>
      <c r="M20" s="179"/>
      <c r="N20" s="179"/>
      <c r="O20" s="179"/>
      <c r="P20" s="179"/>
    </row>
    <row r="21" spans="2:16" ht="15" x14ac:dyDescent="0.2">
      <c r="B21" s="180" t="s">
        <v>64</v>
      </c>
      <c r="C21" s="83" t="s">
        <v>45</v>
      </c>
      <c r="D21" s="84">
        <v>134</v>
      </c>
      <c r="E21" s="136">
        <v>100</v>
      </c>
      <c r="F21" s="267">
        <v>9</v>
      </c>
      <c r="G21" s="168">
        <f t="shared" si="0"/>
        <v>9</v>
      </c>
      <c r="H21" s="316">
        <v>173.6</v>
      </c>
      <c r="I21" s="107">
        <f t="shared" si="1"/>
        <v>1295.5223880597016</v>
      </c>
      <c r="J21" s="182">
        <f t="shared" si="2"/>
        <v>19288.888888888887</v>
      </c>
      <c r="K21" s="168">
        <f>D21*100/D66</f>
        <v>1.9804906887378066</v>
      </c>
      <c r="L21" s="168">
        <f>H21*100/H66</f>
        <v>4.6496678808656524</v>
      </c>
      <c r="M21" s="92"/>
      <c r="N21" s="92"/>
      <c r="O21" s="92"/>
      <c r="P21" s="92"/>
    </row>
    <row r="22" spans="2:16" s="135" customFormat="1" ht="13.5" x14ac:dyDescent="0.25">
      <c r="B22" s="169"/>
      <c r="C22" s="88" t="s">
        <v>46</v>
      </c>
      <c r="D22" s="89">
        <v>74</v>
      </c>
      <c r="E22" s="174">
        <v>71</v>
      </c>
      <c r="F22" s="115">
        <v>9</v>
      </c>
      <c r="G22" s="90">
        <f t="shared" si="0"/>
        <v>12.67605633802817</v>
      </c>
      <c r="H22" s="116">
        <v>55.7</v>
      </c>
      <c r="I22" s="91">
        <f t="shared" si="1"/>
        <v>752.70270270270282</v>
      </c>
      <c r="J22" s="172">
        <f t="shared" si="2"/>
        <v>6188.8888888888887</v>
      </c>
      <c r="K22" s="90">
        <f>D22*100/D67</f>
        <v>1.3824023911825145</v>
      </c>
      <c r="L22" s="90">
        <f>H22*100/H67</f>
        <v>2.391789762968052</v>
      </c>
      <c r="M22" s="174"/>
      <c r="N22" s="174"/>
      <c r="O22" s="174"/>
      <c r="P22" s="174"/>
    </row>
    <row r="23" spans="2:16" s="137" customFormat="1" x14ac:dyDescent="0.2">
      <c r="B23" s="183"/>
      <c r="C23" s="83" t="s">
        <v>47</v>
      </c>
      <c r="D23" s="95">
        <f t="shared" ref="D23:L23" si="8">D22-D21</f>
        <v>-60</v>
      </c>
      <c r="E23" s="270">
        <f t="shared" si="8"/>
        <v>-29</v>
      </c>
      <c r="F23" s="95">
        <f t="shared" si="8"/>
        <v>0</v>
      </c>
      <c r="G23" s="96">
        <f t="shared" si="8"/>
        <v>3.6760563380281699</v>
      </c>
      <c r="H23" s="184">
        <f t="shared" si="8"/>
        <v>-117.89999999999999</v>
      </c>
      <c r="I23" s="185">
        <f t="shared" si="8"/>
        <v>-542.81968535699878</v>
      </c>
      <c r="J23" s="184">
        <f t="shared" si="8"/>
        <v>-13099.999999999998</v>
      </c>
      <c r="K23" s="96">
        <f t="shared" si="8"/>
        <v>-0.59808829755529214</v>
      </c>
      <c r="L23" s="96">
        <f t="shared" si="8"/>
        <v>-2.2578781178976004</v>
      </c>
      <c r="M23" s="179"/>
      <c r="N23" s="179"/>
      <c r="O23" s="179"/>
      <c r="P23" s="179"/>
    </row>
    <row r="24" spans="2:16" ht="12.75" customHeight="1" x14ac:dyDescent="0.2">
      <c r="B24" s="163" t="s">
        <v>65</v>
      </c>
      <c r="C24" s="99" t="s">
        <v>45</v>
      </c>
      <c r="D24" s="84">
        <v>108</v>
      </c>
      <c r="E24" s="266">
        <v>102</v>
      </c>
      <c r="F24" s="267">
        <v>22</v>
      </c>
      <c r="G24" s="85">
        <f t="shared" si="0"/>
        <v>21.568627450980394</v>
      </c>
      <c r="H24" s="110">
        <v>95.7</v>
      </c>
      <c r="I24" s="102">
        <f t="shared" si="1"/>
        <v>886.1111111111112</v>
      </c>
      <c r="J24" s="167">
        <f t="shared" si="2"/>
        <v>4350.0000000000009</v>
      </c>
      <c r="K24" s="85">
        <f>D24*100/D66</f>
        <v>1.5962163759976353</v>
      </c>
      <c r="L24" s="85">
        <f>H24*100/H66</f>
        <v>2.563209770730662</v>
      </c>
      <c r="M24" s="92"/>
      <c r="N24" s="92"/>
      <c r="O24" s="92"/>
      <c r="P24" s="92"/>
    </row>
    <row r="25" spans="2:16" s="135" customFormat="1" ht="12.75" customHeight="1" x14ac:dyDescent="0.25">
      <c r="B25" s="189"/>
      <c r="C25" s="88" t="s">
        <v>46</v>
      </c>
      <c r="D25" s="89">
        <v>107</v>
      </c>
      <c r="E25" s="173">
        <v>117</v>
      </c>
      <c r="F25" s="115">
        <v>70</v>
      </c>
      <c r="G25" s="90">
        <f t="shared" si="0"/>
        <v>59.82905982905983</v>
      </c>
      <c r="H25" s="116">
        <v>115.9</v>
      </c>
      <c r="I25" s="91">
        <f t="shared" si="1"/>
        <v>1083.1775700934581</v>
      </c>
      <c r="J25" s="172">
        <f t="shared" si="2"/>
        <v>1655.7142857142858</v>
      </c>
      <c r="K25" s="90">
        <f>D25*100/D67</f>
        <v>1.9988791331963385</v>
      </c>
      <c r="L25" s="90">
        <f>H25*100/H67</f>
        <v>4.9768120920645824</v>
      </c>
      <c r="M25" s="174"/>
      <c r="N25" s="174"/>
      <c r="O25" s="174"/>
      <c r="P25" s="174"/>
    </row>
    <row r="26" spans="2:16" s="137" customFormat="1" ht="12.75" customHeight="1" x14ac:dyDescent="0.2">
      <c r="B26" s="190"/>
      <c r="C26" s="94" t="s">
        <v>47</v>
      </c>
      <c r="D26" s="95">
        <f t="shared" ref="D26:L26" si="9">D25-D24</f>
        <v>-1</v>
      </c>
      <c r="E26" s="270">
        <f t="shared" si="9"/>
        <v>15</v>
      </c>
      <c r="F26" s="121">
        <f t="shared" si="9"/>
        <v>48</v>
      </c>
      <c r="G26" s="185">
        <f t="shared" si="9"/>
        <v>38.260432378079436</v>
      </c>
      <c r="H26" s="132">
        <f t="shared" si="9"/>
        <v>20.200000000000003</v>
      </c>
      <c r="I26" s="96">
        <f t="shared" si="9"/>
        <v>197.06645898234694</v>
      </c>
      <c r="J26" s="132">
        <f t="shared" si="9"/>
        <v>-2694.2857142857151</v>
      </c>
      <c r="K26" s="96">
        <f t="shared" si="9"/>
        <v>0.40266275719870315</v>
      </c>
      <c r="L26" s="96">
        <f t="shared" si="9"/>
        <v>2.4136023213339204</v>
      </c>
      <c r="M26" s="179"/>
      <c r="N26" s="179"/>
      <c r="O26" s="179"/>
      <c r="P26" s="179"/>
    </row>
    <row r="27" spans="2:16" ht="12.75" customHeight="1" x14ac:dyDescent="0.2">
      <c r="B27" s="180" t="s">
        <v>66</v>
      </c>
      <c r="C27" s="83" t="s">
        <v>45</v>
      </c>
      <c r="D27" s="84">
        <v>87</v>
      </c>
      <c r="E27" s="266">
        <v>80</v>
      </c>
      <c r="F27" s="267">
        <v>18</v>
      </c>
      <c r="G27" s="168">
        <f t="shared" si="0"/>
        <v>22.5</v>
      </c>
      <c r="H27" s="110">
        <v>79.599999999999994</v>
      </c>
      <c r="I27" s="107">
        <f t="shared" si="1"/>
        <v>914.9425287356321</v>
      </c>
      <c r="J27" s="182">
        <f t="shared" si="2"/>
        <v>4422.2222222222217</v>
      </c>
      <c r="K27" s="85">
        <f>D27*100/D66</f>
        <v>1.2858409695536506</v>
      </c>
      <c r="L27" s="85">
        <f>H27*100/H66</f>
        <v>2.1319905721019921</v>
      </c>
      <c r="M27" s="92"/>
      <c r="N27" s="92"/>
      <c r="O27" s="92"/>
      <c r="P27" s="92"/>
    </row>
    <row r="28" spans="2:16" s="135" customFormat="1" ht="12.75" customHeight="1" x14ac:dyDescent="0.25">
      <c r="B28" s="189"/>
      <c r="C28" s="88" t="s">
        <v>46</v>
      </c>
      <c r="D28" s="89">
        <v>18</v>
      </c>
      <c r="E28" s="173">
        <v>18</v>
      </c>
      <c r="F28" s="115">
        <v>8</v>
      </c>
      <c r="G28" s="90">
        <f t="shared" si="0"/>
        <v>44.444444444444443</v>
      </c>
      <c r="H28" s="116">
        <v>0</v>
      </c>
      <c r="I28" s="91">
        <f t="shared" si="1"/>
        <v>0</v>
      </c>
      <c r="J28" s="172">
        <f t="shared" si="2"/>
        <v>0</v>
      </c>
      <c r="K28" s="90">
        <f>D28*100/D67</f>
        <v>0.33626004109844948</v>
      </c>
      <c r="L28" s="90">
        <f>H28*100/H67</f>
        <v>0</v>
      </c>
      <c r="M28" s="174"/>
      <c r="N28" s="174"/>
      <c r="O28" s="174"/>
      <c r="P28" s="174"/>
    </row>
    <row r="29" spans="2:16" s="137" customFormat="1" ht="12.75" customHeight="1" x14ac:dyDescent="0.2">
      <c r="B29" s="191"/>
      <c r="C29" s="83" t="s">
        <v>47</v>
      </c>
      <c r="D29" s="95">
        <f>D28-D27</f>
        <v>-69</v>
      </c>
      <c r="E29" s="270">
        <f t="shared" ref="E29:L29" si="10">E28-E27</f>
        <v>-62</v>
      </c>
      <c r="F29" s="95">
        <f t="shared" si="10"/>
        <v>-10</v>
      </c>
      <c r="G29" s="96">
        <f t="shared" si="10"/>
        <v>21.944444444444443</v>
      </c>
      <c r="H29" s="132">
        <f t="shared" si="10"/>
        <v>-79.599999999999994</v>
      </c>
      <c r="I29" s="96">
        <f t="shared" si="10"/>
        <v>-914.9425287356321</v>
      </c>
      <c r="J29" s="192">
        <f t="shared" si="2"/>
        <v>7959.9999999999991</v>
      </c>
      <c r="K29" s="96">
        <f t="shared" si="10"/>
        <v>-0.94958092845520103</v>
      </c>
      <c r="L29" s="96">
        <f t="shared" si="10"/>
        <v>-2.1319905721019921</v>
      </c>
      <c r="M29" s="179"/>
      <c r="N29" s="179"/>
      <c r="O29" s="179"/>
      <c r="P29" s="179"/>
    </row>
    <row r="30" spans="2:16" ht="15" x14ac:dyDescent="0.2">
      <c r="B30" s="163" t="s">
        <v>67</v>
      </c>
      <c r="C30" s="99" t="s">
        <v>45</v>
      </c>
      <c r="D30" s="267">
        <v>1244</v>
      </c>
      <c r="E30" s="84">
        <v>1244</v>
      </c>
      <c r="F30" s="266">
        <v>238</v>
      </c>
      <c r="G30" s="85">
        <f t="shared" si="0"/>
        <v>19.131832797427652</v>
      </c>
      <c r="H30" s="110">
        <v>197.3</v>
      </c>
      <c r="I30" s="102">
        <f t="shared" si="1"/>
        <v>158.60128617363344</v>
      </c>
      <c r="J30" s="167">
        <f t="shared" si="2"/>
        <v>828.99159663865555</v>
      </c>
      <c r="K30" s="85">
        <f>D30*100/D66</f>
        <v>18.38604788649128</v>
      </c>
      <c r="L30" s="85">
        <f>H30*100/H66</f>
        <v>5.2844439682879791</v>
      </c>
      <c r="M30" s="92"/>
      <c r="N30" s="92"/>
      <c r="O30" s="92"/>
      <c r="P30" s="92"/>
    </row>
    <row r="31" spans="2:16" s="135" customFormat="1" ht="13.5" x14ac:dyDescent="0.25">
      <c r="B31" s="169"/>
      <c r="C31" s="88" t="s">
        <v>46</v>
      </c>
      <c r="D31" s="115">
        <v>1741</v>
      </c>
      <c r="E31" s="89">
        <v>1741</v>
      </c>
      <c r="F31" s="173">
        <v>193</v>
      </c>
      <c r="G31" s="90">
        <f t="shared" si="0"/>
        <v>11.085582998276852</v>
      </c>
      <c r="H31" s="116">
        <v>284.89999999999998</v>
      </c>
      <c r="I31" s="91">
        <f t="shared" si="1"/>
        <v>163.641585295807</v>
      </c>
      <c r="J31" s="172">
        <f t="shared" si="2"/>
        <v>1476.1658031088082</v>
      </c>
      <c r="K31" s="90">
        <f>D31*100/D67</f>
        <v>32.523818419577808</v>
      </c>
      <c r="L31" s="90">
        <f>H31*100/H67</f>
        <v>12.233768464445205</v>
      </c>
      <c r="M31" s="174"/>
      <c r="N31" s="174"/>
      <c r="O31" s="174"/>
      <c r="P31" s="174"/>
    </row>
    <row r="32" spans="2:16" s="137" customFormat="1" x14ac:dyDescent="0.2">
      <c r="B32" s="175"/>
      <c r="C32" s="94" t="s">
        <v>47</v>
      </c>
      <c r="D32" s="121">
        <f>D31-D30</f>
        <v>497</v>
      </c>
      <c r="E32" s="95">
        <f t="shared" ref="E32:L32" si="11">E31-E30</f>
        <v>497</v>
      </c>
      <c r="F32" s="270">
        <f t="shared" si="11"/>
        <v>-45</v>
      </c>
      <c r="G32" s="185">
        <f t="shared" si="11"/>
        <v>-8.0462497991508002</v>
      </c>
      <c r="H32" s="132">
        <f t="shared" si="11"/>
        <v>87.599999999999966</v>
      </c>
      <c r="I32" s="97">
        <f t="shared" si="1"/>
        <v>176.25754527162971</v>
      </c>
      <c r="J32" s="194">
        <f t="shared" si="2"/>
        <v>-1946.6666666666658</v>
      </c>
      <c r="K32" s="185">
        <f t="shared" si="11"/>
        <v>14.137770533086528</v>
      </c>
      <c r="L32" s="185">
        <f t="shared" si="11"/>
        <v>6.9493244961572262</v>
      </c>
      <c r="M32" s="179"/>
      <c r="N32" s="179"/>
      <c r="O32" s="179"/>
      <c r="P32" s="179"/>
    </row>
    <row r="33" spans="2:16" ht="15" x14ac:dyDescent="0.2">
      <c r="B33" s="180" t="s">
        <v>68</v>
      </c>
      <c r="C33" s="83" t="s">
        <v>45</v>
      </c>
      <c r="D33" s="266">
        <v>207</v>
      </c>
      <c r="E33" s="84">
        <v>205</v>
      </c>
      <c r="F33" s="266">
        <v>58</v>
      </c>
      <c r="G33" s="168">
        <f t="shared" si="0"/>
        <v>28.292682926829269</v>
      </c>
      <c r="H33" s="316">
        <v>57.1</v>
      </c>
      <c r="I33" s="107">
        <f t="shared" si="1"/>
        <v>275.84541062801929</v>
      </c>
      <c r="J33" s="182">
        <f t="shared" si="2"/>
        <v>984.48275862068965</v>
      </c>
      <c r="K33" s="168">
        <f>D33*100/D66</f>
        <v>3.0594147206621343</v>
      </c>
      <c r="L33" s="168">
        <f>H33*100/H66</f>
        <v>1.5293550460681378</v>
      </c>
      <c r="M33" s="92"/>
      <c r="N33" s="92"/>
      <c r="O33" s="92"/>
      <c r="P33" s="92"/>
    </row>
    <row r="34" spans="2:16" s="135" customFormat="1" ht="13.5" x14ac:dyDescent="0.25">
      <c r="B34" s="169"/>
      <c r="C34" s="88" t="s">
        <v>46</v>
      </c>
      <c r="D34" s="173">
        <v>57</v>
      </c>
      <c r="E34" s="89">
        <v>57</v>
      </c>
      <c r="F34" s="173">
        <v>14</v>
      </c>
      <c r="G34" s="90">
        <f t="shared" si="0"/>
        <v>24.561403508771932</v>
      </c>
      <c r="H34" s="116">
        <v>10.1</v>
      </c>
      <c r="I34" s="91">
        <f t="shared" si="1"/>
        <v>177.19298245614036</v>
      </c>
      <c r="J34" s="172">
        <f t="shared" si="2"/>
        <v>721.42857142857144</v>
      </c>
      <c r="K34" s="90">
        <f>D34*100/D67</f>
        <v>1.0648234634784233</v>
      </c>
      <c r="L34" s="90">
        <f>H34*100/H67</f>
        <v>0.43369975953280654</v>
      </c>
      <c r="M34" s="174"/>
      <c r="N34" s="174"/>
      <c r="O34" s="174"/>
      <c r="P34" s="174"/>
    </row>
    <row r="35" spans="2:16" s="137" customFormat="1" x14ac:dyDescent="0.2">
      <c r="B35" s="175"/>
      <c r="C35" s="94" t="s">
        <v>47</v>
      </c>
      <c r="D35" s="270">
        <f>D34-D33</f>
        <v>-150</v>
      </c>
      <c r="E35" s="95">
        <f t="shared" ref="E35:L35" si="12">E34-E33</f>
        <v>-148</v>
      </c>
      <c r="F35" s="270">
        <f t="shared" si="12"/>
        <v>-44</v>
      </c>
      <c r="G35" s="96">
        <f t="shared" si="12"/>
        <v>-3.731279418057337</v>
      </c>
      <c r="H35" s="132">
        <f t="shared" si="12"/>
        <v>-47</v>
      </c>
      <c r="I35" s="97">
        <f t="shared" si="12"/>
        <v>-98.652428171878938</v>
      </c>
      <c r="J35" s="194">
        <f t="shared" si="12"/>
        <v>-263.05418719211821</v>
      </c>
      <c r="K35" s="96">
        <f t="shared" si="12"/>
        <v>-1.994591257183711</v>
      </c>
      <c r="L35" s="96">
        <f t="shared" si="12"/>
        <v>-1.0956552865353313</v>
      </c>
      <c r="M35" s="179"/>
      <c r="N35" s="179"/>
      <c r="O35" s="179"/>
      <c r="P35" s="179"/>
    </row>
    <row r="36" spans="2:16" ht="15" x14ac:dyDescent="0.2">
      <c r="B36" s="163" t="s">
        <v>69</v>
      </c>
      <c r="C36" s="99" t="s">
        <v>45</v>
      </c>
      <c r="D36" s="266">
        <v>91</v>
      </c>
      <c r="E36" s="84">
        <v>91</v>
      </c>
      <c r="F36" s="143">
        <v>6</v>
      </c>
      <c r="G36" s="85">
        <f t="shared" si="0"/>
        <v>6.5934065934065931</v>
      </c>
      <c r="H36" s="110">
        <v>92.5</v>
      </c>
      <c r="I36" s="102">
        <f t="shared" si="1"/>
        <v>1016.4835164835164</v>
      </c>
      <c r="J36" s="167">
        <f t="shared" si="2"/>
        <v>15416.666666666666</v>
      </c>
      <c r="K36" s="85">
        <f>D36*100/D66</f>
        <v>1.3449600945906</v>
      </c>
      <c r="L36" s="85">
        <f>H36*100/H66</f>
        <v>2.4775016070280693</v>
      </c>
      <c r="M36" s="92"/>
      <c r="N36" s="92"/>
      <c r="O36" s="92"/>
      <c r="P36" s="92"/>
    </row>
    <row r="37" spans="2:16" s="135" customFormat="1" ht="13.5" x14ac:dyDescent="0.25">
      <c r="B37" s="169"/>
      <c r="C37" s="88" t="s">
        <v>46</v>
      </c>
      <c r="D37" s="173">
        <v>109</v>
      </c>
      <c r="E37" s="89">
        <v>107</v>
      </c>
      <c r="F37" s="279">
        <v>8</v>
      </c>
      <c r="G37" s="90">
        <f t="shared" si="0"/>
        <v>7.4766355140186915</v>
      </c>
      <c r="H37" s="116">
        <v>88.7</v>
      </c>
      <c r="I37" s="91">
        <f t="shared" si="1"/>
        <v>813.76146788990832</v>
      </c>
      <c r="J37" s="172">
        <f t="shared" si="2"/>
        <v>11087.5</v>
      </c>
      <c r="K37" s="90">
        <f>D37*100/D67</f>
        <v>2.0362413599850551</v>
      </c>
      <c r="L37" s="90">
        <f>H37*100/H67</f>
        <v>3.8088285812435587</v>
      </c>
    </row>
    <row r="38" spans="2:16" s="137" customFormat="1" x14ac:dyDescent="0.2">
      <c r="B38" s="175"/>
      <c r="C38" s="94" t="s">
        <v>47</v>
      </c>
      <c r="D38" s="270">
        <f t="shared" ref="D38:L38" si="13">D37-D36</f>
        <v>18</v>
      </c>
      <c r="E38" s="95">
        <f t="shared" si="13"/>
        <v>16</v>
      </c>
      <c r="F38" s="270">
        <f t="shared" si="13"/>
        <v>2</v>
      </c>
      <c r="G38" s="185">
        <f t="shared" si="13"/>
        <v>0.88322892061209846</v>
      </c>
      <c r="H38" s="132">
        <f t="shared" si="13"/>
        <v>-3.7999999999999972</v>
      </c>
      <c r="I38" s="96">
        <f t="shared" si="13"/>
        <v>-202.72204859360806</v>
      </c>
      <c r="J38" s="132">
        <f t="shared" si="13"/>
        <v>-4329.1666666666661</v>
      </c>
      <c r="K38" s="96">
        <f t="shared" si="13"/>
        <v>0.69128126539445511</v>
      </c>
      <c r="L38" s="96">
        <f t="shared" si="13"/>
        <v>1.3313269742154894</v>
      </c>
    </row>
    <row r="39" spans="2:16" ht="15" x14ac:dyDescent="0.2">
      <c r="B39" s="180" t="s">
        <v>70</v>
      </c>
      <c r="C39" s="83" t="s">
        <v>45</v>
      </c>
      <c r="D39" s="266">
        <v>457</v>
      </c>
      <c r="E39" s="84">
        <v>444</v>
      </c>
      <c r="F39" s="143">
        <v>16</v>
      </c>
      <c r="G39" s="168">
        <f t="shared" si="0"/>
        <v>3.6036036036036037</v>
      </c>
      <c r="H39" s="316">
        <v>121.4</v>
      </c>
      <c r="I39" s="107">
        <f t="shared" si="1"/>
        <v>265.64551422319477</v>
      </c>
      <c r="J39" s="182">
        <f t="shared" si="2"/>
        <v>7587.5</v>
      </c>
      <c r="K39" s="168">
        <f>D39*100/D66</f>
        <v>6.7543600354714748</v>
      </c>
      <c r="L39" s="85">
        <f>H39*100/H66</f>
        <v>3.2515534604671092</v>
      </c>
    </row>
    <row r="40" spans="2:16" s="135" customFormat="1" ht="13.5" x14ac:dyDescent="0.25">
      <c r="B40" s="169"/>
      <c r="C40" s="88" t="s">
        <v>46</v>
      </c>
      <c r="D40" s="173">
        <v>311</v>
      </c>
      <c r="E40" s="89">
        <v>311</v>
      </c>
      <c r="F40" s="279">
        <v>114</v>
      </c>
      <c r="G40" s="90">
        <f t="shared" si="0"/>
        <v>36.655948553054664</v>
      </c>
      <c r="H40" s="116">
        <v>92.3</v>
      </c>
      <c r="I40" s="91">
        <f t="shared" si="1"/>
        <v>296.78456591639866</v>
      </c>
      <c r="J40" s="172">
        <f t="shared" si="2"/>
        <v>809.64912280701753</v>
      </c>
      <c r="K40" s="90">
        <f>D40*100/D67</f>
        <v>5.809826265645432</v>
      </c>
      <c r="L40" s="90">
        <f>H40*100/H67</f>
        <v>3.963414634146341</v>
      </c>
    </row>
    <row r="41" spans="2:16" s="137" customFormat="1" x14ac:dyDescent="0.2">
      <c r="B41" s="175"/>
      <c r="C41" s="94" t="s">
        <v>47</v>
      </c>
      <c r="D41" s="270">
        <f t="shared" ref="D41:L41" si="14">D40-D39</f>
        <v>-146</v>
      </c>
      <c r="E41" s="95">
        <f t="shared" si="14"/>
        <v>-133</v>
      </c>
      <c r="F41" s="270">
        <f t="shared" si="14"/>
        <v>98</v>
      </c>
      <c r="G41" s="96">
        <f t="shared" si="14"/>
        <v>33.052344949451061</v>
      </c>
      <c r="H41" s="132">
        <f t="shared" si="14"/>
        <v>-29.100000000000009</v>
      </c>
      <c r="I41" s="96">
        <f t="shared" si="14"/>
        <v>31.139051693203896</v>
      </c>
      <c r="J41" s="132">
        <f t="shared" si="14"/>
        <v>-6777.8508771929828</v>
      </c>
      <c r="K41" s="96">
        <f t="shared" si="14"/>
        <v>-0.94453376982604276</v>
      </c>
      <c r="L41" s="96">
        <f t="shared" si="14"/>
        <v>0.71186117367923174</v>
      </c>
    </row>
    <row r="42" spans="2:16" ht="15" x14ac:dyDescent="0.2">
      <c r="B42" s="163" t="s">
        <v>71</v>
      </c>
      <c r="C42" s="99" t="s">
        <v>45</v>
      </c>
      <c r="D42" s="266">
        <v>63</v>
      </c>
      <c r="E42" s="84">
        <v>32</v>
      </c>
      <c r="F42" s="143">
        <v>9</v>
      </c>
      <c r="G42" s="85">
        <f t="shared" si="0"/>
        <v>28.125</v>
      </c>
      <c r="H42" s="317">
        <v>83.9</v>
      </c>
      <c r="I42" s="102">
        <f t="shared" si="1"/>
        <v>1331.7460317460318</v>
      </c>
      <c r="J42" s="167">
        <f t="shared" si="2"/>
        <v>9322.2222222222226</v>
      </c>
      <c r="K42" s="85">
        <f>D42*100/D66</f>
        <v>0.93112621933195394</v>
      </c>
      <c r="L42" s="85">
        <f>H42*100/H66</f>
        <v>2.2471609170773514</v>
      </c>
    </row>
    <row r="43" spans="2:16" s="135" customFormat="1" ht="13.5" x14ac:dyDescent="0.25">
      <c r="B43" s="169"/>
      <c r="C43" s="88" t="s">
        <v>46</v>
      </c>
      <c r="D43" s="173">
        <v>70</v>
      </c>
      <c r="E43" s="89">
        <v>111</v>
      </c>
      <c r="F43" s="279">
        <v>26</v>
      </c>
      <c r="G43" s="90">
        <f t="shared" si="0"/>
        <v>23.423423423423422</v>
      </c>
      <c r="H43" s="116">
        <v>60.9</v>
      </c>
      <c r="I43" s="91">
        <f t="shared" si="1"/>
        <v>870</v>
      </c>
      <c r="J43" s="172">
        <f t="shared" si="2"/>
        <v>2342.3076923076924</v>
      </c>
      <c r="K43" s="90">
        <f>D43*100/D67</f>
        <v>1.3076779376050813</v>
      </c>
      <c r="L43" s="90">
        <f>H43*100/H67</f>
        <v>2.6150807282720714</v>
      </c>
    </row>
    <row r="44" spans="2:16" s="137" customFormat="1" x14ac:dyDescent="0.2">
      <c r="B44" s="175"/>
      <c r="C44" s="94" t="s">
        <v>47</v>
      </c>
      <c r="D44" s="270">
        <f t="shared" ref="D44:L44" si="15">D43-D42</f>
        <v>7</v>
      </c>
      <c r="E44" s="95">
        <f t="shared" si="15"/>
        <v>79</v>
      </c>
      <c r="F44" s="270">
        <f t="shared" si="15"/>
        <v>17</v>
      </c>
      <c r="G44" s="185">
        <f t="shared" si="15"/>
        <v>-4.7015765765765778</v>
      </c>
      <c r="H44" s="132">
        <f t="shared" si="15"/>
        <v>-23.000000000000007</v>
      </c>
      <c r="I44" s="96">
        <f t="shared" si="15"/>
        <v>-461.7460317460318</v>
      </c>
      <c r="J44" s="132">
        <f t="shared" si="15"/>
        <v>-6979.9145299145302</v>
      </c>
      <c r="K44" s="96">
        <f t="shared" si="15"/>
        <v>0.37655171827312739</v>
      </c>
      <c r="L44" s="96">
        <f t="shared" si="15"/>
        <v>0.36791981119471995</v>
      </c>
    </row>
    <row r="45" spans="2:16" ht="15" x14ac:dyDescent="0.2">
      <c r="B45" s="180" t="s">
        <v>72</v>
      </c>
      <c r="C45" s="83" t="s">
        <v>45</v>
      </c>
      <c r="D45" s="266">
        <v>24</v>
      </c>
      <c r="E45" s="84">
        <v>39</v>
      </c>
      <c r="F45" s="143">
        <v>5</v>
      </c>
      <c r="G45" s="168">
        <f t="shared" si="0"/>
        <v>12.820512820512821</v>
      </c>
      <c r="H45" s="316">
        <v>19.100000000000001</v>
      </c>
      <c r="I45" s="107">
        <f t="shared" si="1"/>
        <v>795.83333333333337</v>
      </c>
      <c r="J45" s="182">
        <f t="shared" si="2"/>
        <v>3820.0000000000005</v>
      </c>
      <c r="K45" s="168">
        <f>D45*100/D66</f>
        <v>0.35471475022169674</v>
      </c>
      <c r="L45" s="85">
        <f>H45*100/H66</f>
        <v>0.51157060209985006</v>
      </c>
    </row>
    <row r="46" spans="2:16" s="135" customFormat="1" ht="13.5" x14ac:dyDescent="0.25">
      <c r="B46" s="169"/>
      <c r="C46" s="88" t="s">
        <v>46</v>
      </c>
      <c r="D46" s="173">
        <v>25</v>
      </c>
      <c r="E46" s="89">
        <v>23</v>
      </c>
      <c r="F46" s="279">
        <v>1</v>
      </c>
      <c r="G46" s="90">
        <f t="shared" si="0"/>
        <v>4.3478260869565215</v>
      </c>
      <c r="H46" s="116">
        <v>19.100000000000001</v>
      </c>
      <c r="I46" s="91">
        <f t="shared" si="1"/>
        <v>764</v>
      </c>
      <c r="J46" s="172">
        <f t="shared" si="2"/>
        <v>19100</v>
      </c>
      <c r="K46" s="90">
        <f>D46*100/D67</f>
        <v>0.4670278348589576</v>
      </c>
      <c r="L46" s="90">
        <f>H46*100/H67</f>
        <v>0.82016489178976304</v>
      </c>
    </row>
    <row r="47" spans="2:16" s="137" customFormat="1" x14ac:dyDescent="0.2">
      <c r="B47" s="175"/>
      <c r="C47" s="94" t="s">
        <v>47</v>
      </c>
      <c r="D47" s="270">
        <f t="shared" ref="D47:L47" si="16">D46-D45</f>
        <v>1</v>
      </c>
      <c r="E47" s="95">
        <f t="shared" si="16"/>
        <v>-16</v>
      </c>
      <c r="F47" s="270">
        <f t="shared" si="16"/>
        <v>-4</v>
      </c>
      <c r="G47" s="96">
        <f t="shared" si="16"/>
        <v>-8.4726867335562996</v>
      </c>
      <c r="H47" s="132">
        <f t="shared" si="16"/>
        <v>0</v>
      </c>
      <c r="I47" s="96">
        <f t="shared" si="16"/>
        <v>-31.833333333333371</v>
      </c>
      <c r="J47" s="132">
        <f t="shared" si="16"/>
        <v>15280</v>
      </c>
      <c r="K47" s="96">
        <f t="shared" si="16"/>
        <v>0.11231308463726086</v>
      </c>
      <c r="L47" s="96">
        <f t="shared" si="16"/>
        <v>0.30859428968991298</v>
      </c>
    </row>
    <row r="48" spans="2:16" ht="15" x14ac:dyDescent="0.2">
      <c r="B48" s="163" t="s">
        <v>73</v>
      </c>
      <c r="C48" s="99" t="s">
        <v>45</v>
      </c>
      <c r="D48" s="266">
        <v>646</v>
      </c>
      <c r="E48" s="84">
        <v>646</v>
      </c>
      <c r="F48" s="143">
        <v>173</v>
      </c>
      <c r="G48" s="85">
        <f t="shared" si="0"/>
        <v>26.78018575851393</v>
      </c>
      <c r="H48" s="317">
        <v>627.70000000000005</v>
      </c>
      <c r="I48" s="102">
        <f t="shared" si="1"/>
        <v>971.6718266253871</v>
      </c>
      <c r="J48" s="167">
        <f t="shared" si="2"/>
        <v>3628.3236994219656</v>
      </c>
      <c r="K48" s="85">
        <f>D48*100/D66</f>
        <v>9.5477386934673358</v>
      </c>
      <c r="L48" s="85">
        <f>H48*100/H66</f>
        <v>16.812191986286695</v>
      </c>
    </row>
    <row r="49" spans="2:12" s="135" customFormat="1" ht="13.5" x14ac:dyDescent="0.25">
      <c r="B49" s="169"/>
      <c r="C49" s="88" t="s">
        <v>46</v>
      </c>
      <c r="D49" s="173">
        <v>404</v>
      </c>
      <c r="E49" s="89">
        <v>404</v>
      </c>
      <c r="F49" s="279">
        <v>75</v>
      </c>
      <c r="G49" s="90">
        <f t="shared" si="0"/>
        <v>18.564356435643564</v>
      </c>
      <c r="H49" s="116">
        <v>210.5</v>
      </c>
      <c r="I49" s="91">
        <f t="shared" si="1"/>
        <v>521.03960396039611</v>
      </c>
      <c r="J49" s="172">
        <f t="shared" si="2"/>
        <v>2806.6666666666665</v>
      </c>
      <c r="K49" s="90">
        <f>D49*100/D67</f>
        <v>7.5471698113207548</v>
      </c>
      <c r="L49" s="90">
        <f>H49*100/H67</f>
        <v>9.0389900377877019</v>
      </c>
    </row>
    <row r="50" spans="2:12" s="137" customFormat="1" x14ac:dyDescent="0.2">
      <c r="B50" s="175"/>
      <c r="C50" s="94" t="s">
        <v>47</v>
      </c>
      <c r="D50" s="270">
        <f t="shared" ref="D50:L50" si="17">D49-D48</f>
        <v>-242</v>
      </c>
      <c r="E50" s="95">
        <f t="shared" si="17"/>
        <v>-242</v>
      </c>
      <c r="F50" s="270">
        <f t="shared" si="17"/>
        <v>-98</v>
      </c>
      <c r="G50" s="185">
        <f t="shared" si="17"/>
        <v>-8.2158293228703663</v>
      </c>
      <c r="H50" s="132">
        <f t="shared" si="17"/>
        <v>-417.20000000000005</v>
      </c>
      <c r="I50" s="96">
        <f t="shared" si="17"/>
        <v>-450.63222266499099</v>
      </c>
      <c r="J50" s="132">
        <f t="shared" si="17"/>
        <v>-821.65703275529904</v>
      </c>
      <c r="K50" s="96">
        <f t="shared" si="17"/>
        <v>-2.000568882146581</v>
      </c>
      <c r="L50" s="96">
        <f t="shared" si="17"/>
        <v>-7.7732019484989934</v>
      </c>
    </row>
    <row r="51" spans="2:12" ht="15" x14ac:dyDescent="0.2">
      <c r="B51" s="195" t="s">
        <v>74</v>
      </c>
      <c r="C51" s="83" t="s">
        <v>45</v>
      </c>
      <c r="D51" s="266">
        <v>349</v>
      </c>
      <c r="E51" s="84">
        <v>349</v>
      </c>
      <c r="F51" s="143">
        <v>171</v>
      </c>
      <c r="G51" s="168">
        <f t="shared" si="0"/>
        <v>48.997134670487107</v>
      </c>
      <c r="H51" s="316">
        <v>437.8</v>
      </c>
      <c r="I51" s="107">
        <f t="shared" si="1"/>
        <v>1254.4412607449858</v>
      </c>
      <c r="J51" s="182">
        <f t="shared" si="2"/>
        <v>2560.2339181286552</v>
      </c>
      <c r="K51" s="168">
        <f>D51*100/D66</f>
        <v>5.1581436594738399</v>
      </c>
      <c r="L51" s="85">
        <f>H51*100/H66</f>
        <v>11.72594814656096</v>
      </c>
    </row>
    <row r="52" spans="2:12" s="135" customFormat="1" ht="13.5" x14ac:dyDescent="0.25">
      <c r="B52" s="169"/>
      <c r="C52" s="88" t="s">
        <v>46</v>
      </c>
      <c r="D52" s="173">
        <v>218</v>
      </c>
      <c r="E52" s="89">
        <v>218</v>
      </c>
      <c r="F52" s="279">
        <v>33</v>
      </c>
      <c r="G52" s="90">
        <f t="shared" si="0"/>
        <v>15.137614678899082</v>
      </c>
      <c r="H52" s="116">
        <v>150</v>
      </c>
      <c r="I52" s="91">
        <f t="shared" si="1"/>
        <v>688.0733944954128</v>
      </c>
      <c r="J52" s="172">
        <f t="shared" si="2"/>
        <v>4545.454545454546</v>
      </c>
      <c r="K52" s="90">
        <f>D52*100/D67</f>
        <v>4.0724827199701101</v>
      </c>
      <c r="L52" s="90">
        <f>H52*100/H67</f>
        <v>6.4410855376159386</v>
      </c>
    </row>
    <row r="53" spans="2:12" s="137" customFormat="1" x14ac:dyDescent="0.2">
      <c r="B53" s="175"/>
      <c r="C53" s="94" t="s">
        <v>47</v>
      </c>
      <c r="D53" s="270">
        <f t="shared" ref="D53:L53" si="18">D52-D51</f>
        <v>-131</v>
      </c>
      <c r="E53" s="95">
        <f t="shared" si="18"/>
        <v>-131</v>
      </c>
      <c r="F53" s="270">
        <f t="shared" si="18"/>
        <v>-138</v>
      </c>
      <c r="G53" s="96">
        <f t="shared" si="18"/>
        <v>-33.859519991588023</v>
      </c>
      <c r="H53" s="132">
        <f t="shared" si="18"/>
        <v>-287.8</v>
      </c>
      <c r="I53" s="96">
        <f t="shared" si="18"/>
        <v>-566.36786624957301</v>
      </c>
      <c r="J53" s="132">
        <f t="shared" si="18"/>
        <v>1985.2206273258907</v>
      </c>
      <c r="K53" s="96">
        <f t="shared" si="18"/>
        <v>-1.0856609395037298</v>
      </c>
      <c r="L53" s="96">
        <f t="shared" si="18"/>
        <v>-5.284862608945021</v>
      </c>
    </row>
    <row r="54" spans="2:12" ht="15" x14ac:dyDescent="0.2">
      <c r="B54" s="163" t="s">
        <v>75</v>
      </c>
      <c r="C54" s="99" t="s">
        <v>45</v>
      </c>
      <c r="D54" s="143">
        <v>238</v>
      </c>
      <c r="E54" s="249">
        <v>212</v>
      </c>
      <c r="F54" s="143">
        <v>22</v>
      </c>
      <c r="G54" s="85">
        <f t="shared" si="0"/>
        <v>10.377358490566039</v>
      </c>
      <c r="H54" s="317">
        <v>243.6</v>
      </c>
      <c r="I54" s="102">
        <f t="shared" si="1"/>
        <v>1023.5294117647059</v>
      </c>
      <c r="J54" s="167">
        <f t="shared" si="2"/>
        <v>11072.727272727272</v>
      </c>
      <c r="K54" s="85">
        <f>D54*100/D66</f>
        <v>3.5175879396984926</v>
      </c>
      <c r="L54" s="85">
        <f>H54*100/H66</f>
        <v>6.5245339618598663</v>
      </c>
    </row>
    <row r="55" spans="2:12" s="135" customFormat="1" ht="13.5" x14ac:dyDescent="0.25">
      <c r="B55" s="169"/>
      <c r="C55" s="88" t="s">
        <v>46</v>
      </c>
      <c r="D55" s="279">
        <v>204</v>
      </c>
      <c r="E55" s="169">
        <v>186</v>
      </c>
      <c r="F55" s="279">
        <v>26</v>
      </c>
      <c r="G55" s="90">
        <f t="shared" si="0"/>
        <v>13.978494623655914</v>
      </c>
      <c r="H55" s="116">
        <v>224.5</v>
      </c>
      <c r="I55" s="91">
        <f t="shared" si="1"/>
        <v>1100.4901960784314</v>
      </c>
      <c r="J55" s="172">
        <f t="shared" si="2"/>
        <v>8634.6153846153848</v>
      </c>
      <c r="K55" s="90">
        <f>D55*100/D67</f>
        <v>3.810947132449094</v>
      </c>
      <c r="L55" s="90">
        <f>H55*100/H67</f>
        <v>9.6401580212985216</v>
      </c>
    </row>
    <row r="56" spans="2:12" s="137" customFormat="1" x14ac:dyDescent="0.2">
      <c r="B56" s="175"/>
      <c r="C56" s="94" t="s">
        <v>47</v>
      </c>
      <c r="D56" s="270">
        <f t="shared" ref="D56:L56" si="19">D55-D54</f>
        <v>-34</v>
      </c>
      <c r="E56" s="95">
        <f t="shared" si="19"/>
        <v>-26</v>
      </c>
      <c r="F56" s="270">
        <f t="shared" si="19"/>
        <v>4</v>
      </c>
      <c r="G56" s="185">
        <f t="shared" si="19"/>
        <v>3.6011361330898755</v>
      </c>
      <c r="H56" s="132">
        <f t="shared" si="19"/>
        <v>-19.099999999999994</v>
      </c>
      <c r="I56" s="96">
        <f t="shared" si="19"/>
        <v>76.960784313725526</v>
      </c>
      <c r="J56" s="132">
        <f t="shared" si="19"/>
        <v>-2438.1118881118873</v>
      </c>
      <c r="K56" s="96">
        <f t="shared" si="19"/>
        <v>0.29335919275060141</v>
      </c>
      <c r="L56" s="96">
        <f t="shared" si="19"/>
        <v>3.1156240594386553</v>
      </c>
    </row>
    <row r="57" spans="2:12" ht="15" x14ac:dyDescent="0.2">
      <c r="B57" s="180" t="s">
        <v>76</v>
      </c>
      <c r="C57" s="83" t="s">
        <v>45</v>
      </c>
      <c r="D57" s="143">
        <v>1134</v>
      </c>
      <c r="E57" s="249">
        <v>1286</v>
      </c>
      <c r="F57" s="143">
        <v>670</v>
      </c>
      <c r="G57" s="168">
        <f t="shared" si="0"/>
        <v>52.099533437013996</v>
      </c>
      <c r="H57" s="316">
        <v>371.5</v>
      </c>
      <c r="I57" s="107">
        <f t="shared" si="1"/>
        <v>327.60141093474425</v>
      </c>
      <c r="J57" s="182">
        <f t="shared" si="2"/>
        <v>554.47761194029852</v>
      </c>
      <c r="K57" s="168">
        <f>D57*100/D66</f>
        <v>16.76027194797517</v>
      </c>
      <c r="L57" s="168">
        <f>H57*100/H66</f>
        <v>9.9501821298478674</v>
      </c>
    </row>
    <row r="58" spans="2:12" s="135" customFormat="1" ht="13.5" x14ac:dyDescent="0.25">
      <c r="B58" s="169"/>
      <c r="C58" s="88" t="s">
        <v>46</v>
      </c>
      <c r="D58" s="279">
        <v>625</v>
      </c>
      <c r="E58" s="169">
        <v>670</v>
      </c>
      <c r="F58" s="279">
        <v>357</v>
      </c>
      <c r="G58" s="90">
        <f t="shared" si="0"/>
        <v>53.28358208955224</v>
      </c>
      <c r="H58" s="318">
        <v>171.7</v>
      </c>
      <c r="I58" s="91">
        <f t="shared" si="1"/>
        <v>274.71999999999997</v>
      </c>
      <c r="J58" s="172">
        <f t="shared" si="2"/>
        <v>480.95238095238091</v>
      </c>
      <c r="K58" s="90">
        <f>D58*100/D67</f>
        <v>11.675695871473939</v>
      </c>
      <c r="L58" s="90">
        <f>H58*100/H67</f>
        <v>7.3728959120577118</v>
      </c>
    </row>
    <row r="59" spans="2:12" s="137" customFormat="1" x14ac:dyDescent="0.2">
      <c r="B59" s="175"/>
      <c r="C59" s="94" t="s">
        <v>47</v>
      </c>
      <c r="D59" s="291">
        <f t="shared" ref="D59:L59" si="20">D58-D57</f>
        <v>-509</v>
      </c>
      <c r="E59" s="175">
        <f t="shared" si="20"/>
        <v>-616</v>
      </c>
      <c r="F59" s="291">
        <f t="shared" si="20"/>
        <v>-313</v>
      </c>
      <c r="G59" s="96">
        <f t="shared" si="20"/>
        <v>1.1840486525382445</v>
      </c>
      <c r="H59" s="132">
        <f t="shared" si="20"/>
        <v>-199.8</v>
      </c>
      <c r="I59" s="96">
        <f t="shared" si="20"/>
        <v>-52.881410934744281</v>
      </c>
      <c r="J59" s="132">
        <f t="shared" si="20"/>
        <v>-73.52523098791761</v>
      </c>
      <c r="K59" s="96">
        <f t="shared" si="20"/>
        <v>-5.0845760765012304</v>
      </c>
      <c r="L59" s="96">
        <f t="shared" si="20"/>
        <v>-2.5772862177901557</v>
      </c>
    </row>
    <row r="60" spans="2:12" ht="15" x14ac:dyDescent="0.2">
      <c r="B60" s="163" t="s">
        <v>77</v>
      </c>
      <c r="C60" s="99" t="s">
        <v>45</v>
      </c>
      <c r="D60" s="143">
        <v>113</v>
      </c>
      <c r="E60" s="249">
        <v>113</v>
      </c>
      <c r="F60" s="143">
        <v>34</v>
      </c>
      <c r="G60" s="85">
        <f t="shared" si="0"/>
        <v>30.088495575221238</v>
      </c>
      <c r="H60" s="317">
        <v>122</v>
      </c>
      <c r="I60" s="102">
        <f t="shared" si="1"/>
        <v>1079.646017699115</v>
      </c>
      <c r="J60" s="167">
        <f t="shared" si="2"/>
        <v>3588.2352941176473</v>
      </c>
      <c r="K60" s="85">
        <f>D60*100/D66</f>
        <v>1.6701152822938221</v>
      </c>
      <c r="L60" s="85">
        <f>H60*100/H66</f>
        <v>3.2676237411613451</v>
      </c>
    </row>
    <row r="61" spans="2:12" s="135" customFormat="1" ht="13.5" x14ac:dyDescent="0.25">
      <c r="B61" s="169"/>
      <c r="C61" s="88" t="s">
        <v>46</v>
      </c>
      <c r="D61" s="279">
        <v>126</v>
      </c>
      <c r="E61" s="169">
        <v>161</v>
      </c>
      <c r="F61" s="279">
        <v>17</v>
      </c>
      <c r="G61" s="90">
        <f t="shared" si="0"/>
        <v>10.559006211180124</v>
      </c>
      <c r="H61" s="116">
        <v>137.80000000000001</v>
      </c>
      <c r="I61" s="91">
        <f t="shared" si="1"/>
        <v>1093.6507936507937</v>
      </c>
      <c r="J61" s="172">
        <f t="shared" si="2"/>
        <v>8105.8823529411775</v>
      </c>
      <c r="K61" s="90">
        <f>D61*100/D67</f>
        <v>2.3538202876891461</v>
      </c>
      <c r="L61" s="90">
        <f>H61*100/H67</f>
        <v>5.9172105805565103</v>
      </c>
    </row>
    <row r="62" spans="2:12" s="137" customFormat="1" x14ac:dyDescent="0.2">
      <c r="B62" s="175"/>
      <c r="C62" s="94" t="s">
        <v>47</v>
      </c>
      <c r="D62" s="291">
        <f t="shared" ref="D62:L62" si="21">D61-D60</f>
        <v>13</v>
      </c>
      <c r="E62" s="175">
        <f t="shared" si="21"/>
        <v>48</v>
      </c>
      <c r="F62" s="291">
        <f t="shared" si="21"/>
        <v>-17</v>
      </c>
      <c r="G62" s="185">
        <f t="shared" si="21"/>
        <v>-19.529489364041112</v>
      </c>
      <c r="H62" s="132">
        <f t="shared" si="21"/>
        <v>15.800000000000011</v>
      </c>
      <c r="I62" s="96">
        <f t="shared" si="21"/>
        <v>14.004775951678766</v>
      </c>
      <c r="J62" s="132">
        <f t="shared" si="21"/>
        <v>4517.6470588235297</v>
      </c>
      <c r="K62" s="96">
        <f t="shared" si="21"/>
        <v>0.68370500539532397</v>
      </c>
      <c r="L62" s="96">
        <f t="shared" si="21"/>
        <v>2.6495868393951651</v>
      </c>
    </row>
    <row r="63" spans="2:12" ht="15" x14ac:dyDescent="0.2">
      <c r="B63" s="180" t="s">
        <v>78</v>
      </c>
      <c r="C63" s="83" t="s">
        <v>45</v>
      </c>
      <c r="D63" s="143">
        <v>254</v>
      </c>
      <c r="E63" s="249">
        <v>249</v>
      </c>
      <c r="F63" s="143">
        <v>194</v>
      </c>
      <c r="G63" s="168">
        <f t="shared" si="0"/>
        <v>77.911646586345384</v>
      </c>
      <c r="H63" s="316">
        <v>39.9</v>
      </c>
      <c r="I63" s="107">
        <f t="shared" si="1"/>
        <v>157.08661417322833</v>
      </c>
      <c r="J63" s="182">
        <f t="shared" si="2"/>
        <v>205.67010309278351</v>
      </c>
      <c r="K63" s="168">
        <f>D63*100/D66</f>
        <v>3.7540644398462901</v>
      </c>
      <c r="L63" s="168">
        <f>H63*100/H66</f>
        <v>1.0686736661667022</v>
      </c>
    </row>
    <row r="64" spans="2:12" s="135" customFormat="1" ht="13.5" x14ac:dyDescent="0.25">
      <c r="B64" s="169"/>
      <c r="C64" s="88" t="s">
        <v>46</v>
      </c>
      <c r="D64" s="279">
        <v>157</v>
      </c>
      <c r="E64" s="169">
        <v>157</v>
      </c>
      <c r="F64" s="279">
        <v>115</v>
      </c>
      <c r="G64" s="90">
        <f t="shared" si="0"/>
        <v>73.248407643312106</v>
      </c>
      <c r="H64" s="318">
        <v>25.8</v>
      </c>
      <c r="I64" s="91">
        <f t="shared" si="1"/>
        <v>164.33121019108279</v>
      </c>
      <c r="J64" s="172">
        <f t="shared" si="2"/>
        <v>224.34782608695653</v>
      </c>
      <c r="K64" s="90">
        <f>D64*100/D67</f>
        <v>2.9329348029142537</v>
      </c>
      <c r="L64" s="90">
        <f>H64*100/H67</f>
        <v>1.1078667124699415</v>
      </c>
    </row>
    <row r="65" spans="2:12" s="137" customFormat="1" x14ac:dyDescent="0.2">
      <c r="B65" s="175"/>
      <c r="C65" s="94" t="s">
        <v>47</v>
      </c>
      <c r="D65" s="291">
        <f t="shared" ref="D65:L65" si="22">D64-D63</f>
        <v>-97</v>
      </c>
      <c r="E65" s="175">
        <f t="shared" si="22"/>
        <v>-92</v>
      </c>
      <c r="F65" s="291">
        <f t="shared" si="22"/>
        <v>-79</v>
      </c>
      <c r="G65" s="96">
        <f t="shared" si="22"/>
        <v>-4.6632389430332779</v>
      </c>
      <c r="H65" s="132">
        <f t="shared" si="22"/>
        <v>-14.099999999999998</v>
      </c>
      <c r="I65" s="96">
        <f t="shared" si="22"/>
        <v>7.2445960178544624</v>
      </c>
      <c r="J65" s="132">
        <f t="shared" si="22"/>
        <v>18.677722994173024</v>
      </c>
      <c r="K65" s="96">
        <f t="shared" si="22"/>
        <v>-0.82112963693203644</v>
      </c>
      <c r="L65" s="96">
        <f t="shared" si="22"/>
        <v>3.9193046303239276E-2</v>
      </c>
    </row>
    <row r="66" spans="2:12" s="73" customFormat="1" ht="15.75" x14ac:dyDescent="0.25">
      <c r="B66" s="196"/>
      <c r="C66" s="197" t="s">
        <v>45</v>
      </c>
      <c r="D66" s="298">
        <f>D6+D9+D12+D15+D18+D21+D24+D27+D30+D33+D36+D39+D42+D45+D48+D51+D54+D57+D60+D63</f>
        <v>6766</v>
      </c>
      <c r="E66" s="299">
        <f t="shared" ref="E66:L67" si="23">E6+E9+E12+E15+E18+E21+E24+E27+E30+E33+E36+E39+E42+E45+E48+E51+E54+E57+E60+E63</f>
        <v>6785</v>
      </c>
      <c r="F66" s="298">
        <f t="shared" si="23"/>
        <v>1970</v>
      </c>
      <c r="G66" s="198">
        <f>F66*100/E66</f>
        <v>29.0346352247605</v>
      </c>
      <c r="H66" s="319">
        <f t="shared" si="23"/>
        <v>3733.6000000000004</v>
      </c>
      <c r="I66" s="302">
        <f t="shared" si="1"/>
        <v>551.81791309488631</v>
      </c>
      <c r="J66" s="200">
        <f t="shared" si="2"/>
        <v>1895.2284263959393</v>
      </c>
      <c r="K66" s="198">
        <f t="shared" si="23"/>
        <v>99.999999999999972</v>
      </c>
      <c r="L66" s="198">
        <f t="shared" si="23"/>
        <v>99.999999999999986</v>
      </c>
    </row>
    <row r="67" spans="2:12" s="135" customFormat="1" ht="15.75" x14ac:dyDescent="0.25">
      <c r="B67" s="201" t="s">
        <v>79</v>
      </c>
      <c r="C67" s="202" t="s">
        <v>46</v>
      </c>
      <c r="D67" s="304">
        <f>D7+D10+D13+D16+D19+D22+D25+D28+D31+D34+D37+D40+D43+D46+D49+D52+D55+D58+D61+D64</f>
        <v>5353</v>
      </c>
      <c r="E67" s="305">
        <f t="shared" si="23"/>
        <v>5503</v>
      </c>
      <c r="F67" s="304">
        <f t="shared" si="23"/>
        <v>1283</v>
      </c>
      <c r="G67" s="203">
        <f>F67*100/E67</f>
        <v>23.314555696892604</v>
      </c>
      <c r="H67" s="320">
        <f t="shared" si="23"/>
        <v>2328.8000000000002</v>
      </c>
      <c r="I67" s="204">
        <f t="shared" si="1"/>
        <v>435.04576872781621</v>
      </c>
      <c r="J67" s="205">
        <f t="shared" si="2"/>
        <v>1815.1208106001559</v>
      </c>
      <c r="K67" s="203">
        <f t="shared" si="23"/>
        <v>99.999999999999972</v>
      </c>
      <c r="L67" s="203">
        <f t="shared" si="23"/>
        <v>99.999999999999986</v>
      </c>
    </row>
    <row r="68" spans="2:12" s="137" customFormat="1" ht="15.75" x14ac:dyDescent="0.25">
      <c r="B68" s="206"/>
      <c r="C68" s="206" t="s">
        <v>47</v>
      </c>
      <c r="D68" s="308">
        <f t="shared" ref="D68:J68" si="24">D67-D66</f>
        <v>-1413</v>
      </c>
      <c r="E68" s="309">
        <f t="shared" si="24"/>
        <v>-1282</v>
      </c>
      <c r="F68" s="308">
        <f t="shared" si="24"/>
        <v>-687</v>
      </c>
      <c r="G68" s="207">
        <f t="shared" si="24"/>
        <v>-5.7200795278678953</v>
      </c>
      <c r="H68" s="208">
        <f t="shared" si="24"/>
        <v>-1404.8000000000002</v>
      </c>
      <c r="I68" s="312">
        <f t="shared" si="24"/>
        <v>-116.7721443670701</v>
      </c>
      <c r="J68" s="311">
        <f t="shared" si="24"/>
        <v>-80.107615795783431</v>
      </c>
      <c r="K68" s="209" t="s">
        <v>80</v>
      </c>
      <c r="L68" s="209" t="s">
        <v>80</v>
      </c>
    </row>
    <row r="69" spans="2:12" x14ac:dyDescent="0.2">
      <c r="B69" t="s">
        <v>49</v>
      </c>
      <c r="C69" s="210"/>
      <c r="D69" s="141"/>
      <c r="L69" s="211"/>
    </row>
    <row r="70" spans="2:12" x14ac:dyDescent="0.2">
      <c r="B70" t="s">
        <v>50</v>
      </c>
      <c r="C70" s="210"/>
      <c r="D70" s="141"/>
      <c r="L70" s="211"/>
    </row>
    <row r="71" spans="2:12" x14ac:dyDescent="0.2">
      <c r="B71" t="s">
        <v>51</v>
      </c>
      <c r="C71" s="210"/>
      <c r="D71" s="141"/>
      <c r="L71" s="211"/>
    </row>
    <row r="72" spans="2:12" x14ac:dyDescent="0.2">
      <c r="L72" s="211"/>
    </row>
    <row r="73" spans="2:12" x14ac:dyDescent="0.2">
      <c r="L73" s="211"/>
    </row>
    <row r="74" spans="2:12" x14ac:dyDescent="0.2">
      <c r="L74" s="211"/>
    </row>
    <row r="75" spans="2:12" x14ac:dyDescent="0.2">
      <c r="L75" s="211"/>
    </row>
    <row r="76" spans="2:12" x14ac:dyDescent="0.2">
      <c r="L76" s="211"/>
    </row>
    <row r="77" spans="2:12" x14ac:dyDescent="0.2">
      <c r="L77" s="211"/>
    </row>
    <row r="78" spans="2:12" x14ac:dyDescent="0.2">
      <c r="L78" s="211"/>
    </row>
    <row r="79" spans="2:12" x14ac:dyDescent="0.2">
      <c r="L79" s="211"/>
    </row>
  </sheetData>
  <mergeCells count="4">
    <mergeCell ref="K1:L1"/>
    <mergeCell ref="B2:L2"/>
    <mergeCell ref="B4:C4"/>
    <mergeCell ref="B5:C5"/>
  </mergeCells>
  <pageMargins left="0.63" right="0.4" top="0.47" bottom="0.51" header="0.5" footer="0.5"/>
  <pageSetup paperSize="9" scale="71" orientation="portrait" r:id="rId1"/>
  <headerFooter alignWithMargins="0"/>
  <colBreaks count="1" manualBreakCount="1"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9"/>
  <sheetViews>
    <sheetView zoomScaleNormal="100" workbookViewId="0">
      <selection activeCell="D10" sqref="D10"/>
    </sheetView>
  </sheetViews>
  <sheetFormatPr defaultRowHeight="12.75" x14ac:dyDescent="0.2"/>
  <cols>
    <col min="1" max="1" width="5.85546875" customWidth="1"/>
    <col min="2" max="2" width="22.28515625" customWidth="1"/>
    <col min="3" max="3" width="2.5703125" customWidth="1"/>
    <col min="4" max="4" width="12.140625" customWidth="1"/>
    <col min="5" max="5" width="11.42578125" customWidth="1"/>
    <col min="6" max="6" width="11.5703125" customWidth="1"/>
    <col min="7" max="7" width="12.5703125" style="143" customWidth="1"/>
    <col min="8" max="8" width="11.28515625" customWidth="1"/>
    <col min="9" max="9" width="12.140625" customWidth="1"/>
    <col min="10" max="10" width="12.42578125" customWidth="1"/>
    <col min="11" max="11" width="11.5703125" style="87" customWidth="1"/>
    <col min="12" max="12" width="11.42578125" style="87" customWidth="1"/>
  </cols>
  <sheetData>
    <row r="1" spans="2:16" x14ac:dyDescent="0.2">
      <c r="K1" s="146" t="s">
        <v>115</v>
      </c>
      <c r="L1" s="146"/>
    </row>
    <row r="2" spans="2:16" ht="15.75" x14ac:dyDescent="0.25">
      <c r="B2" s="74" t="s">
        <v>116</v>
      </c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2:16" ht="30.75" customHeight="1" x14ac:dyDescent="0.2"/>
    <row r="4" spans="2:16" s="3" customFormat="1" ht="67.5" x14ac:dyDescent="0.25">
      <c r="B4" s="148" t="s">
        <v>35</v>
      </c>
      <c r="C4" s="149"/>
      <c r="D4" s="150" t="s">
        <v>117</v>
      </c>
      <c r="E4" s="150" t="s">
        <v>37</v>
      </c>
      <c r="F4" s="151" t="s">
        <v>38</v>
      </c>
      <c r="G4" s="150" t="s">
        <v>39</v>
      </c>
      <c r="H4" s="151" t="s">
        <v>56</v>
      </c>
      <c r="I4" s="150" t="s">
        <v>41</v>
      </c>
      <c r="J4" s="153" t="s">
        <v>42</v>
      </c>
      <c r="K4" s="154" t="s">
        <v>118</v>
      </c>
      <c r="L4" s="154" t="s">
        <v>119</v>
      </c>
      <c r="M4" s="155"/>
    </row>
    <row r="5" spans="2:16" s="81" customFormat="1" ht="11.25" x14ac:dyDescent="0.2">
      <c r="B5" s="156">
        <v>1</v>
      </c>
      <c r="C5" s="157"/>
      <c r="D5" s="79">
        <v>2</v>
      </c>
      <c r="E5" s="79">
        <v>3</v>
      </c>
      <c r="F5" s="161">
        <v>4</v>
      </c>
      <c r="G5" s="79">
        <v>5</v>
      </c>
      <c r="H5" s="321">
        <v>6</v>
      </c>
      <c r="I5" s="79">
        <v>7</v>
      </c>
      <c r="J5" s="79">
        <v>8</v>
      </c>
      <c r="K5" s="161">
        <v>9</v>
      </c>
      <c r="L5" s="79">
        <v>10</v>
      </c>
      <c r="M5" s="162"/>
    </row>
    <row r="6" spans="2:16" ht="15" x14ac:dyDescent="0.2">
      <c r="B6" s="163" t="s">
        <v>59</v>
      </c>
      <c r="C6" s="99" t="s">
        <v>45</v>
      </c>
      <c r="D6" s="84">
        <v>429</v>
      </c>
      <c r="E6" s="266">
        <v>435</v>
      </c>
      <c r="F6" s="267">
        <v>183</v>
      </c>
      <c r="G6" s="85">
        <f>F6*100/E6</f>
        <v>42.068965517241381</v>
      </c>
      <c r="H6" s="110">
        <v>3683.6</v>
      </c>
      <c r="I6" s="102">
        <f>H6/D6*1000</f>
        <v>8586.4801864801866</v>
      </c>
      <c r="J6" s="102">
        <f>H6/F6*1000</f>
        <v>20128.961748633879</v>
      </c>
      <c r="K6" s="186">
        <f>D6*100/D66</f>
        <v>2.6121902210314802</v>
      </c>
      <c r="L6" s="168">
        <f>H6*100/H66</f>
        <v>3.1218271960676298</v>
      </c>
      <c r="M6" s="142"/>
      <c r="N6" s="92"/>
      <c r="O6" s="92"/>
      <c r="P6" s="92"/>
    </row>
    <row r="7" spans="2:16" s="135" customFormat="1" ht="13.5" x14ac:dyDescent="0.25">
      <c r="B7" s="169"/>
      <c r="C7" s="88" t="s">
        <v>46</v>
      </c>
      <c r="D7" s="89">
        <v>212</v>
      </c>
      <c r="E7" s="173">
        <v>237</v>
      </c>
      <c r="F7" s="115">
        <v>90</v>
      </c>
      <c r="G7" s="90">
        <f t="shared" ref="G7:G64" si="0">F7*100/E7</f>
        <v>37.974683544303801</v>
      </c>
      <c r="H7" s="116">
        <v>1885.7</v>
      </c>
      <c r="I7" s="91">
        <f t="shared" ref="I7:I67" si="1">H7/D7*1000</f>
        <v>8894.8113207547176</v>
      </c>
      <c r="J7" s="91">
        <f t="shared" ref="J7:J67" si="2">H7/F7*1000</f>
        <v>20952.222222222223</v>
      </c>
      <c r="K7" s="116">
        <f>D7*100/D67</f>
        <v>4.5996962464742897</v>
      </c>
      <c r="L7" s="90">
        <f>H7*100/H67</f>
        <v>3.7334753573203399</v>
      </c>
      <c r="M7" s="173"/>
      <c r="N7" s="174"/>
      <c r="O7" s="174"/>
      <c r="P7" s="174"/>
    </row>
    <row r="8" spans="2:16" s="137" customFormat="1" x14ac:dyDescent="0.2">
      <c r="B8" s="175"/>
      <c r="C8" s="94" t="s">
        <v>47</v>
      </c>
      <c r="D8" s="95">
        <f t="shared" ref="D8:L8" si="3">D7-D6</f>
        <v>-217</v>
      </c>
      <c r="E8" s="270">
        <f t="shared" si="3"/>
        <v>-198</v>
      </c>
      <c r="F8" s="121">
        <f t="shared" si="3"/>
        <v>-93</v>
      </c>
      <c r="G8" s="185">
        <f t="shared" si="3"/>
        <v>-4.0942819729375799</v>
      </c>
      <c r="H8" s="132">
        <f t="shared" si="3"/>
        <v>-1797.8999999999999</v>
      </c>
      <c r="I8" s="96">
        <f t="shared" si="3"/>
        <v>308.331134274531</v>
      </c>
      <c r="J8" s="96">
        <f t="shared" si="3"/>
        <v>823.2604735883433</v>
      </c>
      <c r="K8" s="132">
        <f t="shared" si="3"/>
        <v>1.9875060254428094</v>
      </c>
      <c r="L8" s="96">
        <f t="shared" si="3"/>
        <v>0.61164816125271004</v>
      </c>
      <c r="M8" s="178"/>
      <c r="N8" s="179"/>
      <c r="O8" s="179"/>
      <c r="P8" s="179"/>
    </row>
    <row r="9" spans="2:16" ht="15" x14ac:dyDescent="0.2">
      <c r="B9" s="180" t="s">
        <v>60</v>
      </c>
      <c r="C9" s="83" t="s">
        <v>45</v>
      </c>
      <c r="D9" s="84">
        <v>597</v>
      </c>
      <c r="E9" s="136">
        <v>724</v>
      </c>
      <c r="F9" s="267">
        <v>176</v>
      </c>
      <c r="G9" s="168">
        <f t="shared" si="0"/>
        <v>24.30939226519337</v>
      </c>
      <c r="H9" s="316">
        <v>5274.4</v>
      </c>
      <c r="I9" s="107">
        <f t="shared" si="1"/>
        <v>8834.8408710217755</v>
      </c>
      <c r="J9" s="107">
        <f t="shared" si="2"/>
        <v>29968.181818181816</v>
      </c>
      <c r="K9" s="277">
        <f>D9*100/D66</f>
        <v>3.6351458320647874</v>
      </c>
      <c r="L9" s="168">
        <f>H9*100/H66</f>
        <v>4.4700199160981393</v>
      </c>
      <c r="M9" s="92"/>
      <c r="N9" s="92"/>
      <c r="O9" s="92"/>
      <c r="P9" s="92"/>
    </row>
    <row r="10" spans="2:16" s="135" customFormat="1" ht="13.5" x14ac:dyDescent="0.25">
      <c r="B10" s="169"/>
      <c r="C10" s="88" t="s">
        <v>46</v>
      </c>
      <c r="D10" s="89">
        <v>151</v>
      </c>
      <c r="E10" s="174">
        <v>242</v>
      </c>
      <c r="F10" s="115">
        <v>73</v>
      </c>
      <c r="G10" s="90">
        <f t="shared" si="0"/>
        <v>30.165289256198346</v>
      </c>
      <c r="H10" s="116">
        <v>1135.8</v>
      </c>
      <c r="I10" s="91">
        <f t="shared" si="1"/>
        <v>7521.8543046357618</v>
      </c>
      <c r="J10" s="91">
        <f t="shared" si="2"/>
        <v>15558.904109589041</v>
      </c>
      <c r="K10" s="117">
        <f>D10*100/D67</f>
        <v>3.2761987415925362</v>
      </c>
      <c r="L10" s="90">
        <f>H10*100/H67</f>
        <v>2.2487571251230003</v>
      </c>
      <c r="M10" s="174"/>
      <c r="N10" s="174"/>
      <c r="O10" s="174"/>
      <c r="P10" s="174"/>
    </row>
    <row r="11" spans="2:16" s="137" customFormat="1" x14ac:dyDescent="0.2">
      <c r="B11" s="183"/>
      <c r="C11" s="83" t="s">
        <v>47</v>
      </c>
      <c r="D11" s="95">
        <f t="shared" ref="D11:L11" si="4">D10-D9</f>
        <v>-446</v>
      </c>
      <c r="E11" s="270">
        <f t="shared" si="4"/>
        <v>-482</v>
      </c>
      <c r="F11" s="95">
        <f t="shared" si="4"/>
        <v>-103</v>
      </c>
      <c r="G11" s="96">
        <f t="shared" si="4"/>
        <v>5.8558969910049754</v>
      </c>
      <c r="H11" s="184">
        <f t="shared" si="4"/>
        <v>-4138.5999999999995</v>
      </c>
      <c r="I11" s="185">
        <f t="shared" si="4"/>
        <v>-1312.9865663860137</v>
      </c>
      <c r="J11" s="185">
        <f t="shared" si="4"/>
        <v>-14409.277708592776</v>
      </c>
      <c r="K11" s="123">
        <f t="shared" si="4"/>
        <v>-0.35894709047225115</v>
      </c>
      <c r="L11" s="96">
        <f t="shared" si="4"/>
        <v>-2.221262790975139</v>
      </c>
      <c r="M11" s="179"/>
      <c r="N11" s="179"/>
      <c r="O11" s="179"/>
      <c r="P11" s="179"/>
    </row>
    <row r="12" spans="2:16" ht="15" x14ac:dyDescent="0.2">
      <c r="B12" s="163" t="s">
        <v>61</v>
      </c>
      <c r="C12" s="99" t="s">
        <v>45</v>
      </c>
      <c r="D12" s="84">
        <v>506</v>
      </c>
      <c r="E12" s="266">
        <v>441</v>
      </c>
      <c r="F12" s="267">
        <v>241</v>
      </c>
      <c r="G12" s="85">
        <f>F12*100/E12</f>
        <v>54.648526077097507</v>
      </c>
      <c r="H12" s="110">
        <v>4890.8999999999996</v>
      </c>
      <c r="I12" s="102">
        <f>H12/D12*1000</f>
        <v>9665.8102766798402</v>
      </c>
      <c r="J12" s="102">
        <f>H12/F12*1000</f>
        <v>20294.19087136929</v>
      </c>
      <c r="K12" s="186">
        <f>D12*100/D66</f>
        <v>3.0810448760884124</v>
      </c>
      <c r="L12" s="85">
        <f>H12*100/H66</f>
        <v>4.1450061443281481</v>
      </c>
      <c r="M12" s="92"/>
      <c r="N12" s="92"/>
      <c r="O12" s="92"/>
      <c r="P12" s="92"/>
    </row>
    <row r="13" spans="2:16" s="135" customFormat="1" ht="13.5" x14ac:dyDescent="0.25">
      <c r="B13" s="169"/>
      <c r="C13" s="88" t="s">
        <v>46</v>
      </c>
      <c r="D13" s="89">
        <v>261</v>
      </c>
      <c r="E13" s="173">
        <v>502</v>
      </c>
      <c r="F13" s="115">
        <v>285</v>
      </c>
      <c r="G13" s="90">
        <f>F13*100/E13</f>
        <v>56.772908366533862</v>
      </c>
      <c r="H13" s="116">
        <v>3005.8</v>
      </c>
      <c r="I13" s="91">
        <f>H13/D13*1000</f>
        <v>11516.475095785441</v>
      </c>
      <c r="J13" s="91">
        <f>H13/F13*1000</f>
        <v>10546.666666666666</v>
      </c>
      <c r="K13" s="116">
        <f>D13*100/D67</f>
        <v>5.6628335864612716</v>
      </c>
      <c r="L13" s="90">
        <f>H13*100/H67</f>
        <v>5.9511482362165129</v>
      </c>
      <c r="M13" s="174"/>
      <c r="N13" s="174"/>
      <c r="O13" s="174"/>
      <c r="P13" s="174"/>
    </row>
    <row r="14" spans="2:16" s="137" customFormat="1" x14ac:dyDescent="0.2">
      <c r="B14" s="175"/>
      <c r="C14" s="94" t="s">
        <v>47</v>
      </c>
      <c r="D14" s="95">
        <f>D13-D12</f>
        <v>-245</v>
      </c>
      <c r="E14" s="270">
        <f>E13-E12</f>
        <v>61</v>
      </c>
      <c r="F14" s="121">
        <f>F13-F12</f>
        <v>44</v>
      </c>
      <c r="G14" s="185">
        <f t="shared" ref="G14:L14" si="5">G13-G12</f>
        <v>2.1243822894363547</v>
      </c>
      <c r="H14" s="132">
        <f t="shared" si="5"/>
        <v>-1885.0999999999995</v>
      </c>
      <c r="I14" s="96">
        <f t="shared" si="5"/>
        <v>1850.6648191056011</v>
      </c>
      <c r="J14" s="96">
        <f t="shared" si="5"/>
        <v>-9747.524204702624</v>
      </c>
      <c r="K14" s="132">
        <f t="shared" si="5"/>
        <v>2.5817887103728592</v>
      </c>
      <c r="L14" s="96">
        <f t="shared" si="5"/>
        <v>1.8061420918883648</v>
      </c>
      <c r="M14" s="179"/>
      <c r="N14" s="179"/>
      <c r="O14" s="179"/>
      <c r="P14" s="179"/>
    </row>
    <row r="15" spans="2:16" ht="15" x14ac:dyDescent="0.2">
      <c r="B15" s="180" t="s">
        <v>62</v>
      </c>
      <c r="C15" s="83" t="s">
        <v>45</v>
      </c>
      <c r="D15" s="84">
        <v>2972</v>
      </c>
      <c r="E15" s="136">
        <v>3127</v>
      </c>
      <c r="F15" s="267">
        <v>1287</v>
      </c>
      <c r="G15" s="168">
        <f t="shared" si="0"/>
        <v>41.157659098177163</v>
      </c>
      <c r="H15" s="316">
        <v>18786.5</v>
      </c>
      <c r="I15" s="107">
        <f t="shared" si="1"/>
        <v>6321.1641991924625</v>
      </c>
      <c r="J15" s="107">
        <f t="shared" si="2"/>
        <v>14597.125097125097</v>
      </c>
      <c r="K15" s="186">
        <f>D15*100/D66</f>
        <v>18.09657188089874</v>
      </c>
      <c r="L15" s="85">
        <f>H15*100/H66</f>
        <v>15.921437349040211</v>
      </c>
      <c r="M15" s="92"/>
      <c r="N15" s="92"/>
      <c r="O15" s="92"/>
      <c r="P15" s="92"/>
    </row>
    <row r="16" spans="2:16" s="135" customFormat="1" ht="13.5" x14ac:dyDescent="0.25">
      <c r="B16" s="169"/>
      <c r="C16" s="88" t="s">
        <v>46</v>
      </c>
      <c r="D16" s="89">
        <v>750</v>
      </c>
      <c r="E16" s="174">
        <v>1152</v>
      </c>
      <c r="F16" s="115">
        <v>524</v>
      </c>
      <c r="G16" s="90">
        <f t="shared" si="0"/>
        <v>45.486111111111114</v>
      </c>
      <c r="H16" s="116">
        <v>6078.9</v>
      </c>
      <c r="I16" s="91">
        <f t="shared" si="1"/>
        <v>8105.2</v>
      </c>
      <c r="J16" s="91">
        <f t="shared" si="2"/>
        <v>11600.954198473282</v>
      </c>
      <c r="K16" s="116">
        <f>D16*100/D67</f>
        <v>16.272510305923195</v>
      </c>
      <c r="L16" s="90">
        <f>H16*100/H67</f>
        <v>12.035542954666496</v>
      </c>
      <c r="M16" s="174"/>
      <c r="N16" s="174"/>
      <c r="O16" s="174"/>
      <c r="P16" s="174"/>
    </row>
    <row r="17" spans="2:16" s="137" customFormat="1" x14ac:dyDescent="0.2">
      <c r="B17" s="183"/>
      <c r="C17" s="83" t="s">
        <v>47</v>
      </c>
      <c r="D17" s="95">
        <f t="shared" ref="D17:L17" si="6">D16-D15</f>
        <v>-2222</v>
      </c>
      <c r="E17" s="270">
        <f t="shared" si="6"/>
        <v>-1975</v>
      </c>
      <c r="F17" s="95">
        <f t="shared" si="6"/>
        <v>-763</v>
      </c>
      <c r="G17" s="96">
        <f t="shared" si="6"/>
        <v>4.3284520129339512</v>
      </c>
      <c r="H17" s="184">
        <f t="shared" si="6"/>
        <v>-12707.6</v>
      </c>
      <c r="I17" s="185">
        <f t="shared" si="6"/>
        <v>1784.0358008075373</v>
      </c>
      <c r="J17" s="185">
        <f t="shared" si="6"/>
        <v>-2996.1708986518152</v>
      </c>
      <c r="K17" s="184">
        <f t="shared" si="6"/>
        <v>-1.8240615749755449</v>
      </c>
      <c r="L17" s="185">
        <f t="shared" si="6"/>
        <v>-3.8858943943737145</v>
      </c>
      <c r="M17" s="179"/>
      <c r="N17" s="179"/>
      <c r="O17" s="179"/>
      <c r="P17" s="179"/>
    </row>
    <row r="18" spans="2:16" ht="15" x14ac:dyDescent="0.2">
      <c r="B18" s="163" t="s">
        <v>63</v>
      </c>
      <c r="C18" s="99" t="s">
        <v>45</v>
      </c>
      <c r="D18" s="84">
        <v>944</v>
      </c>
      <c r="E18" s="266">
        <v>891</v>
      </c>
      <c r="F18" s="267">
        <v>561</v>
      </c>
      <c r="G18" s="85">
        <f t="shared" si="0"/>
        <v>62.962962962962962</v>
      </c>
      <c r="H18" s="110">
        <v>5235</v>
      </c>
      <c r="I18" s="102">
        <f t="shared" si="1"/>
        <v>5545.5508474576272</v>
      </c>
      <c r="J18" s="102">
        <f t="shared" si="2"/>
        <v>9331.5508021390378</v>
      </c>
      <c r="K18" s="277">
        <f>D18*100/D66</f>
        <v>5.7480362905681055</v>
      </c>
      <c r="L18" s="168">
        <f>H18*100/H66</f>
        <v>4.4366286707063853</v>
      </c>
      <c r="M18" s="92"/>
      <c r="N18" s="92"/>
      <c r="O18" s="92"/>
      <c r="P18" s="92"/>
    </row>
    <row r="19" spans="2:16" s="135" customFormat="1" ht="13.5" x14ac:dyDescent="0.25">
      <c r="B19" s="169"/>
      <c r="C19" s="88" t="s">
        <v>46</v>
      </c>
      <c r="D19" s="89">
        <v>553</v>
      </c>
      <c r="E19" s="173">
        <v>605</v>
      </c>
      <c r="F19" s="115">
        <v>367</v>
      </c>
      <c r="G19" s="90">
        <f t="shared" si="0"/>
        <v>60.66115702479339</v>
      </c>
      <c r="H19" s="116">
        <v>3489</v>
      </c>
      <c r="I19" s="91">
        <f t="shared" si="1"/>
        <v>6309.2224231464734</v>
      </c>
      <c r="J19" s="91">
        <f t="shared" si="2"/>
        <v>9506.8119891008173</v>
      </c>
      <c r="K19" s="117">
        <f>D19*100/D67</f>
        <v>11.998264265567368</v>
      </c>
      <c r="L19" s="90">
        <f>H19*100/H67</f>
        <v>6.9078302602167181</v>
      </c>
      <c r="M19" s="174"/>
      <c r="N19" s="174"/>
      <c r="O19" s="174"/>
      <c r="P19" s="174"/>
    </row>
    <row r="20" spans="2:16" s="137" customFormat="1" x14ac:dyDescent="0.2">
      <c r="B20" s="175"/>
      <c r="C20" s="94" t="s">
        <v>47</v>
      </c>
      <c r="D20" s="95">
        <f t="shared" ref="D20:L20" si="7">D19-D18</f>
        <v>-391</v>
      </c>
      <c r="E20" s="270">
        <f t="shared" si="7"/>
        <v>-286</v>
      </c>
      <c r="F20" s="121">
        <f t="shared" si="7"/>
        <v>-194</v>
      </c>
      <c r="G20" s="185">
        <f t="shared" si="7"/>
        <v>-2.3018059381695721</v>
      </c>
      <c r="H20" s="132">
        <f t="shared" si="7"/>
        <v>-1746</v>
      </c>
      <c r="I20" s="96">
        <f t="shared" si="7"/>
        <v>763.67157568884613</v>
      </c>
      <c r="J20" s="96">
        <f t="shared" si="7"/>
        <v>175.26118696177946</v>
      </c>
      <c r="K20" s="123">
        <f t="shared" si="7"/>
        <v>6.2502279749992624</v>
      </c>
      <c r="L20" s="96">
        <f t="shared" si="7"/>
        <v>2.4712015895103328</v>
      </c>
      <c r="M20" s="179"/>
      <c r="N20" s="179"/>
      <c r="O20" s="179"/>
      <c r="P20" s="179"/>
    </row>
    <row r="21" spans="2:16" ht="15" x14ac:dyDescent="0.2">
      <c r="B21" s="180" t="s">
        <v>64</v>
      </c>
      <c r="C21" s="83" t="s">
        <v>45</v>
      </c>
      <c r="D21" s="84">
        <v>539</v>
      </c>
      <c r="E21" s="136">
        <v>421</v>
      </c>
      <c r="F21" s="267">
        <v>231</v>
      </c>
      <c r="G21" s="168">
        <f t="shared" si="0"/>
        <v>54.86935866983373</v>
      </c>
      <c r="H21" s="316">
        <v>3357.9</v>
      </c>
      <c r="I21" s="107">
        <f t="shared" si="1"/>
        <v>6229.8701298701299</v>
      </c>
      <c r="J21" s="107">
        <f t="shared" si="2"/>
        <v>14536.363636363638</v>
      </c>
      <c r="K21" s="278">
        <f>D21*100/D66</f>
        <v>3.2819825853985263</v>
      </c>
      <c r="L21" s="85">
        <f>H21*100/H66</f>
        <v>2.8457985507860499</v>
      </c>
      <c r="M21" s="92"/>
      <c r="N21" s="92"/>
      <c r="O21" s="92"/>
      <c r="P21" s="92"/>
    </row>
    <row r="22" spans="2:16" s="135" customFormat="1" ht="13.5" x14ac:dyDescent="0.25">
      <c r="B22" s="169"/>
      <c r="C22" s="88" t="s">
        <v>46</v>
      </c>
      <c r="D22" s="89">
        <v>181</v>
      </c>
      <c r="E22" s="174">
        <v>224</v>
      </c>
      <c r="F22" s="115">
        <v>107</v>
      </c>
      <c r="G22" s="90">
        <f t="shared" si="0"/>
        <v>47.767857142857146</v>
      </c>
      <c r="H22" s="116">
        <v>1281.4000000000001</v>
      </c>
      <c r="I22" s="91">
        <f t="shared" si="1"/>
        <v>7079.558011049724</v>
      </c>
      <c r="J22" s="91">
        <f t="shared" si="2"/>
        <v>11975.700934579439</v>
      </c>
      <c r="K22" s="117">
        <f>D22*100/D67</f>
        <v>3.927099153829464</v>
      </c>
      <c r="L22" s="90">
        <f>H22*100/H67</f>
        <v>2.537028860831672</v>
      </c>
      <c r="M22" s="174"/>
      <c r="N22" s="174"/>
      <c r="O22" s="174"/>
      <c r="P22" s="174"/>
    </row>
    <row r="23" spans="2:16" s="137" customFormat="1" x14ac:dyDescent="0.2">
      <c r="B23" s="183"/>
      <c r="C23" s="83" t="s">
        <v>47</v>
      </c>
      <c r="D23" s="95">
        <f t="shared" ref="D23:L23" si="8">D22-D21</f>
        <v>-358</v>
      </c>
      <c r="E23" s="270">
        <f t="shared" si="8"/>
        <v>-197</v>
      </c>
      <c r="F23" s="95">
        <f t="shared" si="8"/>
        <v>-124</v>
      </c>
      <c r="G23" s="96">
        <f t="shared" si="8"/>
        <v>-7.101501526976584</v>
      </c>
      <c r="H23" s="184">
        <f t="shared" si="8"/>
        <v>-2076.5</v>
      </c>
      <c r="I23" s="185">
        <f t="shared" si="8"/>
        <v>849.68788117959411</v>
      </c>
      <c r="J23" s="185">
        <f t="shared" si="8"/>
        <v>-2560.6627017841984</v>
      </c>
      <c r="K23" s="123">
        <f t="shared" si="8"/>
        <v>0.64511656843093768</v>
      </c>
      <c r="L23" s="96">
        <f t="shared" si="8"/>
        <v>-0.30876968995437792</v>
      </c>
      <c r="M23" s="179"/>
      <c r="N23" s="179"/>
      <c r="O23" s="179"/>
      <c r="P23" s="179"/>
    </row>
    <row r="24" spans="2:16" ht="12.75" customHeight="1" x14ac:dyDescent="0.2">
      <c r="B24" s="163" t="s">
        <v>65</v>
      </c>
      <c r="C24" s="99" t="s">
        <v>45</v>
      </c>
      <c r="D24" s="84">
        <v>703</v>
      </c>
      <c r="E24" s="266">
        <v>624</v>
      </c>
      <c r="F24" s="267">
        <v>258</v>
      </c>
      <c r="G24" s="85">
        <f t="shared" si="0"/>
        <v>41.346153846153847</v>
      </c>
      <c r="H24" s="110">
        <v>4583</v>
      </c>
      <c r="I24" s="102">
        <f t="shared" si="1"/>
        <v>6519.2034139402567</v>
      </c>
      <c r="J24" s="102">
        <f t="shared" si="2"/>
        <v>17763.56589147287</v>
      </c>
      <c r="K24" s="186">
        <f>D24*100/D66</f>
        <v>4.2805821104548496</v>
      </c>
      <c r="L24" s="85">
        <f>H24*100/H66</f>
        <v>3.8840628840205089</v>
      </c>
      <c r="M24" s="92"/>
      <c r="N24" s="92"/>
      <c r="O24" s="92"/>
      <c r="P24" s="92"/>
    </row>
    <row r="25" spans="2:16" s="135" customFormat="1" ht="12.75" customHeight="1" x14ac:dyDescent="0.25">
      <c r="B25" s="189"/>
      <c r="C25" s="88" t="s">
        <v>46</v>
      </c>
      <c r="D25" s="89">
        <v>156</v>
      </c>
      <c r="E25" s="173">
        <v>278</v>
      </c>
      <c r="F25" s="115">
        <v>94</v>
      </c>
      <c r="G25" s="90">
        <f t="shared" si="0"/>
        <v>33.812949640287769</v>
      </c>
      <c r="H25" s="116">
        <v>1368.2</v>
      </c>
      <c r="I25" s="91">
        <f t="shared" si="1"/>
        <v>8770.5128205128203</v>
      </c>
      <c r="J25" s="91">
        <f t="shared" si="2"/>
        <v>14555.319148936171</v>
      </c>
      <c r="K25" s="116">
        <f>D25*100/D67</f>
        <v>3.3846821436320242</v>
      </c>
      <c r="L25" s="90">
        <f>H25*100/H67</f>
        <v>2.7088831648118412</v>
      </c>
      <c r="M25" s="174"/>
      <c r="N25" s="174"/>
      <c r="O25" s="174"/>
      <c r="P25" s="174"/>
    </row>
    <row r="26" spans="2:16" s="137" customFormat="1" ht="12.75" customHeight="1" x14ac:dyDescent="0.2">
      <c r="B26" s="190"/>
      <c r="C26" s="94" t="s">
        <v>47</v>
      </c>
      <c r="D26" s="95">
        <f t="shared" ref="D26:L26" si="9">D25-D24</f>
        <v>-547</v>
      </c>
      <c r="E26" s="270">
        <f t="shared" si="9"/>
        <v>-346</v>
      </c>
      <c r="F26" s="121">
        <f t="shared" si="9"/>
        <v>-164</v>
      </c>
      <c r="G26" s="185">
        <f t="shared" si="9"/>
        <v>-7.5332042058660775</v>
      </c>
      <c r="H26" s="132">
        <f t="shared" si="9"/>
        <v>-3214.8</v>
      </c>
      <c r="I26" s="96">
        <f t="shared" si="9"/>
        <v>2251.3094065725636</v>
      </c>
      <c r="J26" s="96">
        <f t="shared" si="9"/>
        <v>-3208.2467425366995</v>
      </c>
      <c r="K26" s="132">
        <f t="shared" si="9"/>
        <v>-0.89589996682282536</v>
      </c>
      <c r="L26" s="96">
        <f t="shared" si="9"/>
        <v>-1.1751797192086677</v>
      </c>
      <c r="M26" s="179"/>
      <c r="N26" s="179"/>
      <c r="O26" s="179"/>
      <c r="P26" s="179"/>
    </row>
    <row r="27" spans="2:16" ht="12.75" customHeight="1" x14ac:dyDescent="0.2">
      <c r="B27" s="180" t="s">
        <v>66</v>
      </c>
      <c r="C27" s="83" t="s">
        <v>45</v>
      </c>
      <c r="D27" s="84">
        <v>629</v>
      </c>
      <c r="E27" s="266">
        <v>708</v>
      </c>
      <c r="F27" s="267">
        <v>346</v>
      </c>
      <c r="G27" s="168">
        <f t="shared" si="0"/>
        <v>48.870056497175142</v>
      </c>
      <c r="H27" s="110">
        <v>6726.3</v>
      </c>
      <c r="I27" s="107">
        <f t="shared" si="1"/>
        <v>10693.640699523054</v>
      </c>
      <c r="J27" s="107">
        <f t="shared" si="2"/>
        <v>19440.173410404626</v>
      </c>
      <c r="K27" s="186">
        <f>D27*100/D66</f>
        <v>3.8299945198806551</v>
      </c>
      <c r="L27" s="85">
        <f>H27*100/H66</f>
        <v>5.7004957837196484</v>
      </c>
      <c r="M27" s="92"/>
      <c r="N27" s="92"/>
      <c r="O27" s="92"/>
      <c r="P27" s="92"/>
    </row>
    <row r="28" spans="2:16" s="135" customFormat="1" ht="12.75" customHeight="1" x14ac:dyDescent="0.25">
      <c r="B28" s="189"/>
      <c r="C28" s="88" t="s">
        <v>46</v>
      </c>
      <c r="D28" s="89">
        <v>10</v>
      </c>
      <c r="E28" s="173">
        <v>480</v>
      </c>
      <c r="F28" s="115">
        <v>224</v>
      </c>
      <c r="G28" s="90">
        <f t="shared" si="0"/>
        <v>46.666666666666664</v>
      </c>
      <c r="H28" s="116">
        <v>3309</v>
      </c>
      <c r="I28" s="91">
        <f t="shared" si="1"/>
        <v>330900</v>
      </c>
      <c r="J28" s="91">
        <f t="shared" si="2"/>
        <v>14772.321428571429</v>
      </c>
      <c r="K28" s="116">
        <f>D28*100/D67</f>
        <v>0.21696680407897592</v>
      </c>
      <c r="L28" s="90">
        <f>H28*100/H67</f>
        <v>6.5514503671702844</v>
      </c>
      <c r="M28" s="174"/>
      <c r="N28" s="174"/>
      <c r="O28" s="174"/>
      <c r="P28" s="174"/>
    </row>
    <row r="29" spans="2:16" s="137" customFormat="1" ht="12.75" customHeight="1" x14ac:dyDescent="0.2">
      <c r="B29" s="191"/>
      <c r="C29" s="83" t="s">
        <v>47</v>
      </c>
      <c r="D29" s="95">
        <f t="shared" ref="D29:L29" si="10">D28-D27</f>
        <v>-619</v>
      </c>
      <c r="E29" s="270">
        <f t="shared" si="10"/>
        <v>-228</v>
      </c>
      <c r="F29" s="95">
        <f t="shared" si="10"/>
        <v>-122</v>
      </c>
      <c r="G29" s="96">
        <f t="shared" si="10"/>
        <v>-2.2033898305084776</v>
      </c>
      <c r="H29" s="132">
        <f t="shared" si="10"/>
        <v>-3417.3</v>
      </c>
      <c r="I29" s="96">
        <f t="shared" si="10"/>
        <v>320206.35930047696</v>
      </c>
      <c r="J29" s="96">
        <f t="shared" si="10"/>
        <v>-4667.851981833197</v>
      </c>
      <c r="K29" s="132">
        <f t="shared" si="10"/>
        <v>-3.613027715801679</v>
      </c>
      <c r="L29" s="96">
        <f t="shared" si="10"/>
        <v>0.85095458345063602</v>
      </c>
      <c r="M29" s="179"/>
      <c r="N29" s="179"/>
      <c r="O29" s="179"/>
      <c r="P29" s="179"/>
    </row>
    <row r="30" spans="2:16" ht="15" x14ac:dyDescent="0.2">
      <c r="B30" s="163" t="s">
        <v>67</v>
      </c>
      <c r="C30" s="99" t="s">
        <v>45</v>
      </c>
      <c r="D30" s="267">
        <v>611</v>
      </c>
      <c r="E30" s="84">
        <v>485</v>
      </c>
      <c r="F30" s="266">
        <v>165</v>
      </c>
      <c r="G30" s="85">
        <f t="shared" si="0"/>
        <v>34.020618556701031</v>
      </c>
      <c r="H30" s="110">
        <v>4542.8</v>
      </c>
      <c r="I30" s="102">
        <f t="shared" si="1"/>
        <v>7435.0245499181674</v>
      </c>
      <c r="J30" s="102">
        <f t="shared" si="2"/>
        <v>27532.121212121216</v>
      </c>
      <c r="K30" s="186">
        <f>D30*100/D66</f>
        <v>3.7203921329842293</v>
      </c>
      <c r="L30" s="85">
        <f>H30*100/H66</f>
        <v>3.8499936437984656</v>
      </c>
      <c r="M30" s="92"/>
      <c r="N30" s="92"/>
      <c r="O30" s="92"/>
      <c r="P30" s="92"/>
    </row>
    <row r="31" spans="2:16" s="135" customFormat="1" ht="13.5" x14ac:dyDescent="0.25">
      <c r="B31" s="169"/>
      <c r="C31" s="88" t="s">
        <v>46</v>
      </c>
      <c r="D31" s="115">
        <v>150</v>
      </c>
      <c r="E31" s="89">
        <v>417</v>
      </c>
      <c r="F31" s="173">
        <v>113</v>
      </c>
      <c r="G31" s="90">
        <f t="shared" si="0"/>
        <v>27.098321342925658</v>
      </c>
      <c r="H31" s="116">
        <v>2260.3000000000002</v>
      </c>
      <c r="I31" s="91">
        <f t="shared" si="1"/>
        <v>15068.666666666668</v>
      </c>
      <c r="J31" s="91">
        <f t="shared" si="2"/>
        <v>20002.654867256639</v>
      </c>
      <c r="K31" s="116">
        <f>D31*100/D67</f>
        <v>3.2545020611846387</v>
      </c>
      <c r="L31" s="90">
        <f>H31*100/H67</f>
        <v>4.4751415125158642</v>
      </c>
      <c r="M31" s="174"/>
      <c r="N31" s="174"/>
      <c r="O31" s="174"/>
      <c r="P31" s="174"/>
    </row>
    <row r="32" spans="2:16" s="137" customFormat="1" x14ac:dyDescent="0.2">
      <c r="B32" s="175"/>
      <c r="C32" s="94" t="s">
        <v>47</v>
      </c>
      <c r="D32" s="121">
        <f t="shared" ref="D32:L32" si="11">D31-D30</f>
        <v>-461</v>
      </c>
      <c r="E32" s="95">
        <f t="shared" si="11"/>
        <v>-68</v>
      </c>
      <c r="F32" s="270">
        <f t="shared" si="11"/>
        <v>-52</v>
      </c>
      <c r="G32" s="185">
        <f t="shared" si="11"/>
        <v>-6.9222972137753729</v>
      </c>
      <c r="H32" s="132">
        <f t="shared" si="11"/>
        <v>-2282.5</v>
      </c>
      <c r="I32" s="96">
        <f t="shared" si="11"/>
        <v>7633.6421167485005</v>
      </c>
      <c r="J32" s="96">
        <f t="shared" si="11"/>
        <v>-7529.466344864577</v>
      </c>
      <c r="K32" s="132">
        <f t="shared" si="11"/>
        <v>-0.46589007179959063</v>
      </c>
      <c r="L32" s="96">
        <f t="shared" si="11"/>
        <v>0.62514786871739858</v>
      </c>
      <c r="M32" s="179"/>
      <c r="N32" s="179"/>
      <c r="O32" s="179"/>
      <c r="P32" s="179"/>
    </row>
    <row r="33" spans="2:16" ht="15" x14ac:dyDescent="0.2">
      <c r="B33" s="180" t="s">
        <v>68</v>
      </c>
      <c r="C33" s="83" t="s">
        <v>45</v>
      </c>
      <c r="D33" s="266">
        <v>587</v>
      </c>
      <c r="E33" s="84">
        <v>345</v>
      </c>
      <c r="F33" s="266">
        <v>228</v>
      </c>
      <c r="G33" s="168">
        <f t="shared" si="0"/>
        <v>66.086956521739125</v>
      </c>
      <c r="H33" s="316">
        <v>4473.1000000000004</v>
      </c>
      <c r="I33" s="107">
        <f t="shared" si="1"/>
        <v>7620.2725724020447</v>
      </c>
      <c r="J33" s="107">
        <f t="shared" si="2"/>
        <v>19618.859649122809</v>
      </c>
      <c r="K33" s="165">
        <f>D33*100/D66</f>
        <v>3.5742556171223283</v>
      </c>
      <c r="L33" s="168">
        <f>H33*100/H66</f>
        <v>3.7909233442095003</v>
      </c>
      <c r="M33" s="92"/>
      <c r="N33" s="92"/>
      <c r="O33" s="92"/>
      <c r="P33" s="92"/>
    </row>
    <row r="34" spans="2:16" s="135" customFormat="1" ht="13.5" x14ac:dyDescent="0.25">
      <c r="B34" s="169"/>
      <c r="C34" s="88" t="s">
        <v>46</v>
      </c>
      <c r="D34" s="173">
        <v>155</v>
      </c>
      <c r="E34" s="89">
        <v>542</v>
      </c>
      <c r="F34" s="173">
        <v>364</v>
      </c>
      <c r="G34" s="90">
        <f t="shared" si="0"/>
        <v>67.158671586715869</v>
      </c>
      <c r="H34" s="116">
        <v>2853.5</v>
      </c>
      <c r="I34" s="91">
        <f t="shared" si="1"/>
        <v>18409.677419354841</v>
      </c>
      <c r="J34" s="91">
        <f t="shared" si="2"/>
        <v>7839.2857142857147</v>
      </c>
      <c r="K34" s="116">
        <f>D34*100/D67</f>
        <v>3.3629854632241267</v>
      </c>
      <c r="L34" s="90">
        <f>H34*100/H67</f>
        <v>5.6496112489333354</v>
      </c>
      <c r="M34" s="174"/>
      <c r="N34" s="174"/>
      <c r="O34" s="174"/>
      <c r="P34" s="174"/>
    </row>
    <row r="35" spans="2:16" s="137" customFormat="1" x14ac:dyDescent="0.2">
      <c r="B35" s="175"/>
      <c r="C35" s="94" t="s">
        <v>47</v>
      </c>
      <c r="D35" s="270">
        <f t="shared" ref="D35:L35" si="12">D34-D33</f>
        <v>-432</v>
      </c>
      <c r="E35" s="95">
        <f t="shared" si="12"/>
        <v>197</v>
      </c>
      <c r="F35" s="270">
        <f t="shared" si="12"/>
        <v>136</v>
      </c>
      <c r="G35" s="96">
        <f t="shared" si="12"/>
        <v>1.0717150649767433</v>
      </c>
      <c r="H35" s="132">
        <f t="shared" si="12"/>
        <v>-1619.6000000000004</v>
      </c>
      <c r="I35" s="96">
        <f t="shared" si="12"/>
        <v>10789.404846952795</v>
      </c>
      <c r="J35" s="96">
        <f t="shared" si="12"/>
        <v>-11779.573934837095</v>
      </c>
      <c r="K35" s="132">
        <f t="shared" si="12"/>
        <v>-0.21127015389820158</v>
      </c>
      <c r="L35" s="96">
        <f t="shared" si="12"/>
        <v>1.8586879047238352</v>
      </c>
      <c r="M35" s="179"/>
      <c r="N35" s="179"/>
      <c r="O35" s="179"/>
      <c r="P35" s="179"/>
    </row>
    <row r="36" spans="2:16" ht="15" x14ac:dyDescent="0.2">
      <c r="B36" s="163" t="s">
        <v>69</v>
      </c>
      <c r="C36" s="99" t="s">
        <v>45</v>
      </c>
      <c r="D36" s="266">
        <v>642</v>
      </c>
      <c r="E36" s="84">
        <v>633</v>
      </c>
      <c r="F36" s="143">
        <v>504</v>
      </c>
      <c r="G36" s="85">
        <f t="shared" si="0"/>
        <v>79.620853080568722</v>
      </c>
      <c r="H36" s="110">
        <v>5352</v>
      </c>
      <c r="I36" s="102">
        <f t="shared" si="1"/>
        <v>8336.4485981308408</v>
      </c>
      <c r="J36" s="102">
        <f t="shared" si="2"/>
        <v>10619.047619047618</v>
      </c>
      <c r="K36" s="186">
        <f>D36*100/D66</f>
        <v>3.9091517993058518</v>
      </c>
      <c r="L36" s="85">
        <f>H36*100/H66</f>
        <v>4.5357854146362131</v>
      </c>
      <c r="M36" s="92"/>
      <c r="N36" s="92"/>
      <c r="O36" s="92"/>
      <c r="P36" s="92"/>
    </row>
    <row r="37" spans="2:16" s="135" customFormat="1" ht="13.5" x14ac:dyDescent="0.25">
      <c r="B37" s="169"/>
      <c r="C37" s="88" t="s">
        <v>46</v>
      </c>
      <c r="D37" s="173">
        <v>199</v>
      </c>
      <c r="E37" s="89">
        <v>364</v>
      </c>
      <c r="F37" s="279">
        <v>180</v>
      </c>
      <c r="G37" s="90">
        <f t="shared" si="0"/>
        <v>49.450549450549453</v>
      </c>
      <c r="H37" s="116">
        <v>2490.9</v>
      </c>
      <c r="I37" s="91">
        <f t="shared" si="1"/>
        <v>12517.08542713568</v>
      </c>
      <c r="J37" s="91">
        <f t="shared" si="2"/>
        <v>13838.333333333334</v>
      </c>
      <c r="K37" s="116">
        <f>D37*100/D67</f>
        <v>4.317639401171621</v>
      </c>
      <c r="L37" s="90">
        <f>H37*100/H67</f>
        <v>4.93170375327424</v>
      </c>
    </row>
    <row r="38" spans="2:16" s="137" customFormat="1" x14ac:dyDescent="0.2">
      <c r="B38" s="175"/>
      <c r="C38" s="94" t="s">
        <v>47</v>
      </c>
      <c r="D38" s="270">
        <f t="shared" ref="D38:L38" si="13">D37-D36</f>
        <v>-443</v>
      </c>
      <c r="E38" s="95">
        <f t="shared" si="13"/>
        <v>-269</v>
      </c>
      <c r="F38" s="270">
        <f t="shared" si="13"/>
        <v>-324</v>
      </c>
      <c r="G38" s="185">
        <f t="shared" si="13"/>
        <v>-30.170303630019269</v>
      </c>
      <c r="H38" s="132">
        <f t="shared" si="13"/>
        <v>-2861.1</v>
      </c>
      <c r="I38" s="96">
        <f t="shared" si="13"/>
        <v>4180.6368290048395</v>
      </c>
      <c r="J38" s="96">
        <f t="shared" si="13"/>
        <v>3219.2857142857156</v>
      </c>
      <c r="K38" s="132">
        <f t="shared" si="13"/>
        <v>0.40848760186576927</v>
      </c>
      <c r="L38" s="96">
        <f t="shared" si="13"/>
        <v>0.39591833863802695</v>
      </c>
    </row>
    <row r="39" spans="2:16" ht="15" x14ac:dyDescent="0.2">
      <c r="B39" s="180" t="s">
        <v>70</v>
      </c>
      <c r="C39" s="83" t="s">
        <v>45</v>
      </c>
      <c r="D39" s="266">
        <v>502</v>
      </c>
      <c r="E39" s="84">
        <v>417</v>
      </c>
      <c r="F39" s="143">
        <v>197</v>
      </c>
      <c r="G39" s="168">
        <f t="shared" si="0"/>
        <v>47.242206235011992</v>
      </c>
      <c r="H39" s="316">
        <v>3449.5</v>
      </c>
      <c r="I39" s="107">
        <f t="shared" si="1"/>
        <v>6871.5139442231075</v>
      </c>
      <c r="J39" s="107">
        <f t="shared" si="2"/>
        <v>17510.152284263961</v>
      </c>
      <c r="K39" s="165">
        <f>D39*100/D66</f>
        <v>3.056688790111429</v>
      </c>
      <c r="L39" s="85">
        <f>H39*100/H66</f>
        <v>2.9234289588541884</v>
      </c>
    </row>
    <row r="40" spans="2:16" s="135" customFormat="1" ht="13.5" x14ac:dyDescent="0.25">
      <c r="B40" s="169"/>
      <c r="C40" s="88" t="s">
        <v>46</v>
      </c>
      <c r="D40" s="173">
        <v>209</v>
      </c>
      <c r="E40" s="89">
        <v>379</v>
      </c>
      <c r="F40" s="279">
        <v>172</v>
      </c>
      <c r="G40" s="90">
        <f t="shared" si="0"/>
        <v>45.382585751978894</v>
      </c>
      <c r="H40" s="116">
        <v>1638.3</v>
      </c>
      <c r="I40" s="91">
        <f t="shared" si="1"/>
        <v>7838.7559808612441</v>
      </c>
      <c r="J40" s="91">
        <f t="shared" si="2"/>
        <v>9525</v>
      </c>
      <c r="K40" s="116">
        <f>D40*100/D67</f>
        <v>4.5346062052505971</v>
      </c>
      <c r="L40" s="90">
        <f>H40*100/H67</f>
        <v>3.243650993210963</v>
      </c>
    </row>
    <row r="41" spans="2:16" s="137" customFormat="1" x14ac:dyDescent="0.2">
      <c r="B41" s="175"/>
      <c r="C41" s="94" t="s">
        <v>47</v>
      </c>
      <c r="D41" s="270">
        <f t="shared" ref="D41:L41" si="14">D40-D39</f>
        <v>-293</v>
      </c>
      <c r="E41" s="95">
        <f t="shared" si="14"/>
        <v>-38</v>
      </c>
      <c r="F41" s="270">
        <f t="shared" si="14"/>
        <v>-25</v>
      </c>
      <c r="G41" s="96">
        <f t="shared" si="14"/>
        <v>-1.8596204830330976</v>
      </c>
      <c r="H41" s="132">
        <f t="shared" si="14"/>
        <v>-1811.2</v>
      </c>
      <c r="I41" s="96">
        <f t="shared" si="14"/>
        <v>967.2420366381366</v>
      </c>
      <c r="J41" s="96">
        <f t="shared" si="14"/>
        <v>-7985.1522842639606</v>
      </c>
      <c r="K41" s="132">
        <f t="shared" si="14"/>
        <v>1.4779174151391681</v>
      </c>
      <c r="L41" s="96">
        <f t="shared" si="14"/>
        <v>0.32022203435677454</v>
      </c>
    </row>
    <row r="42" spans="2:16" ht="15" x14ac:dyDescent="0.2">
      <c r="B42" s="163" t="s">
        <v>71</v>
      </c>
      <c r="C42" s="99" t="s">
        <v>45</v>
      </c>
      <c r="D42" s="266">
        <v>395</v>
      </c>
      <c r="E42" s="84">
        <v>344</v>
      </c>
      <c r="F42" s="143">
        <v>139</v>
      </c>
      <c r="G42" s="85">
        <f t="shared" si="0"/>
        <v>40.406976744186046</v>
      </c>
      <c r="H42" s="317">
        <v>3582.1</v>
      </c>
      <c r="I42" s="102">
        <f t="shared" si="1"/>
        <v>9068.6075949367078</v>
      </c>
      <c r="J42" s="102">
        <f t="shared" si="2"/>
        <v>25770.503597122301</v>
      </c>
      <c r="K42" s="186">
        <f>D42*100/D66</f>
        <v>2.4051634902271206</v>
      </c>
      <c r="L42" s="85">
        <f>H42*100/H66</f>
        <v>3.0358066019746595</v>
      </c>
    </row>
    <row r="43" spans="2:16" s="135" customFormat="1" ht="13.5" x14ac:dyDescent="0.25">
      <c r="B43" s="169"/>
      <c r="C43" s="88" t="s">
        <v>46</v>
      </c>
      <c r="D43" s="173">
        <v>158</v>
      </c>
      <c r="E43" s="89">
        <v>360</v>
      </c>
      <c r="F43" s="279">
        <v>133</v>
      </c>
      <c r="G43" s="90">
        <f t="shared" si="0"/>
        <v>36.944444444444443</v>
      </c>
      <c r="H43" s="116">
        <v>2265.1</v>
      </c>
      <c r="I43" s="91">
        <f t="shared" si="1"/>
        <v>14336.075949367087</v>
      </c>
      <c r="J43" s="91">
        <f t="shared" si="2"/>
        <v>17030.827067669172</v>
      </c>
      <c r="K43" s="116">
        <f>D43*100/D67</f>
        <v>3.4280755044478193</v>
      </c>
      <c r="L43" s="90">
        <f>H43*100/H67</f>
        <v>4.4846449763304355</v>
      </c>
    </row>
    <row r="44" spans="2:16" s="137" customFormat="1" x14ac:dyDescent="0.2">
      <c r="B44" s="175"/>
      <c r="C44" s="94" t="s">
        <v>47</v>
      </c>
      <c r="D44" s="270">
        <f t="shared" ref="D44:L44" si="15">D43-D42</f>
        <v>-237</v>
      </c>
      <c r="E44" s="95">
        <f t="shared" si="15"/>
        <v>16</v>
      </c>
      <c r="F44" s="270">
        <f t="shared" si="15"/>
        <v>-6</v>
      </c>
      <c r="G44" s="185">
        <f t="shared" si="15"/>
        <v>-3.4625322997416035</v>
      </c>
      <c r="H44" s="132">
        <f t="shared" si="15"/>
        <v>-1317</v>
      </c>
      <c r="I44" s="96">
        <f t="shared" si="15"/>
        <v>5267.4683544303789</v>
      </c>
      <c r="J44" s="96">
        <f t="shared" si="15"/>
        <v>-8739.6765294531288</v>
      </c>
      <c r="K44" s="132">
        <f t="shared" si="15"/>
        <v>1.0229120142206987</v>
      </c>
      <c r="L44" s="96">
        <f t="shared" si="15"/>
        <v>1.448838374355776</v>
      </c>
    </row>
    <row r="45" spans="2:16" ht="15" x14ac:dyDescent="0.2">
      <c r="B45" s="180" t="s">
        <v>72</v>
      </c>
      <c r="C45" s="83" t="s">
        <v>45</v>
      </c>
      <c r="D45" s="266">
        <v>408</v>
      </c>
      <c r="E45" s="84">
        <v>436</v>
      </c>
      <c r="F45" s="143">
        <v>117</v>
      </c>
      <c r="G45" s="168">
        <f t="shared" si="0"/>
        <v>26.834862385321102</v>
      </c>
      <c r="H45" s="316">
        <v>2678.6</v>
      </c>
      <c r="I45" s="107">
        <f t="shared" si="1"/>
        <v>6565.1960784313724</v>
      </c>
      <c r="J45" s="107">
        <f t="shared" si="2"/>
        <v>22894.017094017094</v>
      </c>
      <c r="K45" s="165">
        <f>D45*100/D66</f>
        <v>2.4843207696523169</v>
      </c>
      <c r="L45" s="85">
        <f>H45*100/H66</f>
        <v>2.2700961905165471</v>
      </c>
    </row>
    <row r="46" spans="2:16" s="135" customFormat="1" ht="13.5" x14ac:dyDescent="0.25">
      <c r="B46" s="169"/>
      <c r="C46" s="88" t="s">
        <v>46</v>
      </c>
      <c r="D46" s="173">
        <v>151</v>
      </c>
      <c r="E46" s="89">
        <v>171</v>
      </c>
      <c r="F46" s="279">
        <v>115</v>
      </c>
      <c r="G46" s="90">
        <f t="shared" si="0"/>
        <v>67.251461988304087</v>
      </c>
      <c r="H46" s="116">
        <v>1000.7</v>
      </c>
      <c r="I46" s="91">
        <f t="shared" si="1"/>
        <v>6627.1523178807947</v>
      </c>
      <c r="J46" s="91">
        <f t="shared" si="2"/>
        <v>8701.7391304347821</v>
      </c>
      <c r="K46" s="116">
        <f>D46*100/D67</f>
        <v>3.2761987415925362</v>
      </c>
      <c r="L46" s="90">
        <f>H46*100/H67</f>
        <v>1.9812742165087045</v>
      </c>
    </row>
    <row r="47" spans="2:16" s="137" customFormat="1" x14ac:dyDescent="0.2">
      <c r="B47" s="175"/>
      <c r="C47" s="94" t="s">
        <v>47</v>
      </c>
      <c r="D47" s="270">
        <f t="shared" ref="D47:L47" si="16">D46-D45</f>
        <v>-257</v>
      </c>
      <c r="E47" s="95">
        <f t="shared" si="16"/>
        <v>-265</v>
      </c>
      <c r="F47" s="270">
        <f t="shared" si="16"/>
        <v>-2</v>
      </c>
      <c r="G47" s="96">
        <f t="shared" si="16"/>
        <v>40.416599602982984</v>
      </c>
      <c r="H47" s="132">
        <f t="shared" si="16"/>
        <v>-1677.8999999999999</v>
      </c>
      <c r="I47" s="96">
        <f t="shared" si="16"/>
        <v>61.956239449422355</v>
      </c>
      <c r="J47" s="96">
        <f t="shared" si="16"/>
        <v>-14192.277963582312</v>
      </c>
      <c r="K47" s="132">
        <f t="shared" si="16"/>
        <v>0.79187797194021936</v>
      </c>
      <c r="L47" s="96">
        <f t="shared" si="16"/>
        <v>-0.2888219740078426</v>
      </c>
    </row>
    <row r="48" spans="2:16" ht="15" x14ac:dyDescent="0.2">
      <c r="B48" s="163" t="s">
        <v>73</v>
      </c>
      <c r="C48" s="99" t="s">
        <v>45</v>
      </c>
      <c r="D48" s="266">
        <v>1121</v>
      </c>
      <c r="E48" s="84">
        <v>1101</v>
      </c>
      <c r="F48" s="143">
        <v>549</v>
      </c>
      <c r="G48" s="85">
        <f t="shared" si="0"/>
        <v>49.863760217983653</v>
      </c>
      <c r="H48" s="317">
        <v>7691.6</v>
      </c>
      <c r="I48" s="102">
        <f t="shared" si="1"/>
        <v>6861.3737734165925</v>
      </c>
      <c r="J48" s="102">
        <f t="shared" si="2"/>
        <v>14010.200364298726</v>
      </c>
      <c r="K48" s="186">
        <f>D48*100/D66</f>
        <v>6.8257930950496259</v>
      </c>
      <c r="L48" s="85">
        <f>H48*100/H66</f>
        <v>6.5185812958176186</v>
      </c>
    </row>
    <row r="49" spans="2:12" s="135" customFormat="1" ht="13.5" x14ac:dyDescent="0.25">
      <c r="B49" s="169"/>
      <c r="C49" s="88" t="s">
        <v>46</v>
      </c>
      <c r="D49" s="173">
        <v>309</v>
      </c>
      <c r="E49" s="89">
        <v>796</v>
      </c>
      <c r="F49" s="279">
        <v>361</v>
      </c>
      <c r="G49" s="90">
        <f t="shared" si="0"/>
        <v>45.35175879396985</v>
      </c>
      <c r="H49" s="116">
        <v>3315</v>
      </c>
      <c r="I49" s="91">
        <f t="shared" si="1"/>
        <v>10728.155339805826</v>
      </c>
      <c r="J49" s="91">
        <f t="shared" si="2"/>
        <v>9182.8254847645421</v>
      </c>
      <c r="K49" s="116">
        <f>D49*100/D67</f>
        <v>6.7042742460403559</v>
      </c>
      <c r="L49" s="90">
        <f>H49*100/H67</f>
        <v>6.5633296969384984</v>
      </c>
    </row>
    <row r="50" spans="2:12" s="137" customFormat="1" x14ac:dyDescent="0.2">
      <c r="B50" s="175"/>
      <c r="C50" s="94" t="s">
        <v>47</v>
      </c>
      <c r="D50" s="270">
        <f>D49-D48</f>
        <v>-812</v>
      </c>
      <c r="E50" s="95">
        <f t="shared" ref="E50:L50" si="17">E49-E48</f>
        <v>-305</v>
      </c>
      <c r="F50" s="270">
        <f t="shared" si="17"/>
        <v>-188</v>
      </c>
      <c r="G50" s="185">
        <f t="shared" si="17"/>
        <v>-4.5120014240138033</v>
      </c>
      <c r="H50" s="132">
        <f t="shared" si="17"/>
        <v>-4376.6000000000004</v>
      </c>
      <c r="I50" s="97">
        <f t="shared" si="17"/>
        <v>3866.7815663892334</v>
      </c>
      <c r="J50" s="97">
        <f t="shared" si="17"/>
        <v>-4827.3748795341835</v>
      </c>
      <c r="K50" s="184">
        <f t="shared" si="17"/>
        <v>-0.12151884900927001</v>
      </c>
      <c r="L50" s="96">
        <f t="shared" si="17"/>
        <v>4.4748401120879855E-2</v>
      </c>
    </row>
    <row r="51" spans="2:12" ht="15" x14ac:dyDescent="0.2">
      <c r="B51" s="195" t="s">
        <v>74</v>
      </c>
      <c r="C51" s="83" t="s">
        <v>45</v>
      </c>
      <c r="D51" s="266">
        <v>1263</v>
      </c>
      <c r="E51" s="84">
        <v>1167</v>
      </c>
      <c r="F51" s="143">
        <v>708</v>
      </c>
      <c r="G51" s="168">
        <f t="shared" si="0"/>
        <v>60.668380462724933</v>
      </c>
      <c r="H51" s="316">
        <v>8311.7999999999993</v>
      </c>
      <c r="I51" s="107">
        <f t="shared" si="1"/>
        <v>6580.9976247030872</v>
      </c>
      <c r="J51" s="107">
        <f t="shared" si="2"/>
        <v>11739.830508474575</v>
      </c>
      <c r="K51" s="165">
        <f>D51*100/D66</f>
        <v>7.6904341472325397</v>
      </c>
      <c r="L51" s="85">
        <f>H51*100/H66</f>
        <v>7.04419678799949</v>
      </c>
    </row>
    <row r="52" spans="2:12" s="135" customFormat="1" ht="13.5" x14ac:dyDescent="0.25">
      <c r="B52" s="169"/>
      <c r="C52" s="88" t="s">
        <v>46</v>
      </c>
      <c r="D52" s="173">
        <v>373</v>
      </c>
      <c r="E52" s="89">
        <v>969</v>
      </c>
      <c r="F52" s="279">
        <v>620</v>
      </c>
      <c r="G52" s="90">
        <f t="shared" si="0"/>
        <v>63.983488132094941</v>
      </c>
      <c r="H52" s="116">
        <v>3529.5</v>
      </c>
      <c r="I52" s="91">
        <f t="shared" si="1"/>
        <v>9462.4664879356569</v>
      </c>
      <c r="J52" s="91">
        <f t="shared" si="2"/>
        <v>5692.7419354838703</v>
      </c>
      <c r="K52" s="116">
        <f>D52*100/D67</f>
        <v>8.0928617921458024</v>
      </c>
      <c r="L52" s="90">
        <f>H52*100/H67</f>
        <v>6.9880157361521658</v>
      </c>
    </row>
    <row r="53" spans="2:12" s="137" customFormat="1" x14ac:dyDescent="0.2">
      <c r="B53" s="175"/>
      <c r="C53" s="94" t="s">
        <v>47</v>
      </c>
      <c r="D53" s="270">
        <f>D52-D51</f>
        <v>-890</v>
      </c>
      <c r="E53" s="95">
        <f t="shared" ref="E53:L53" si="18">E52-E51</f>
        <v>-198</v>
      </c>
      <c r="F53" s="270">
        <f t="shared" si="18"/>
        <v>-88</v>
      </c>
      <c r="G53" s="96">
        <f t="shared" si="18"/>
        <v>3.3151076693700077</v>
      </c>
      <c r="H53" s="132">
        <f t="shared" si="18"/>
        <v>-4782.2999999999993</v>
      </c>
      <c r="I53" s="97">
        <f t="shared" si="18"/>
        <v>2881.4688632325697</v>
      </c>
      <c r="J53" s="97">
        <f t="shared" si="18"/>
        <v>-6047.088572990705</v>
      </c>
      <c r="K53" s="132">
        <f t="shared" si="18"/>
        <v>0.40242764491326266</v>
      </c>
      <c r="L53" s="96">
        <f t="shared" si="18"/>
        <v>-5.6181051847324248E-2</v>
      </c>
    </row>
    <row r="54" spans="2:12" ht="15" x14ac:dyDescent="0.2">
      <c r="B54" s="163" t="s">
        <v>75</v>
      </c>
      <c r="C54" s="99" t="s">
        <v>45</v>
      </c>
      <c r="D54" s="143">
        <v>1594</v>
      </c>
      <c r="E54" s="249">
        <v>1484</v>
      </c>
      <c r="F54" s="143">
        <v>441</v>
      </c>
      <c r="G54" s="85">
        <f t="shared" si="0"/>
        <v>29.716981132075471</v>
      </c>
      <c r="H54" s="317">
        <v>12515.8</v>
      </c>
      <c r="I54" s="102">
        <f t="shared" si="1"/>
        <v>7851.8193224592214</v>
      </c>
      <c r="J54" s="102">
        <f t="shared" si="2"/>
        <v>28380.498866213147</v>
      </c>
      <c r="K54" s="186">
        <f>D54*100/D66</f>
        <v>9.7059002618279244</v>
      </c>
      <c r="L54" s="85">
        <f>H54*100/H66</f>
        <v>10.607059621170388</v>
      </c>
    </row>
    <row r="55" spans="2:12" s="135" customFormat="1" ht="13.5" x14ac:dyDescent="0.25">
      <c r="B55" s="169"/>
      <c r="C55" s="88" t="s">
        <v>46</v>
      </c>
      <c r="D55" s="279">
        <v>168</v>
      </c>
      <c r="E55" s="169">
        <v>862</v>
      </c>
      <c r="F55" s="279">
        <v>365</v>
      </c>
      <c r="G55" s="90">
        <f t="shared" si="0"/>
        <v>42.343387470997676</v>
      </c>
      <c r="H55" s="116">
        <v>4321.1000000000004</v>
      </c>
      <c r="I55" s="91">
        <f t="shared" si="1"/>
        <v>25720.833333333336</v>
      </c>
      <c r="J55" s="91">
        <f t="shared" si="2"/>
        <v>11838.630136986301</v>
      </c>
      <c r="K55" s="116">
        <f>D55*100/D67</f>
        <v>3.6450423085267953</v>
      </c>
      <c r="L55" s="90">
        <f>H55*100/H67</f>
        <v>8.5552953102385967</v>
      </c>
    </row>
    <row r="56" spans="2:12" s="137" customFormat="1" x14ac:dyDescent="0.2">
      <c r="B56" s="175"/>
      <c r="C56" s="94" t="s">
        <v>47</v>
      </c>
      <c r="D56" s="270">
        <f>D55-D54</f>
        <v>-1426</v>
      </c>
      <c r="E56" s="95">
        <f t="shared" ref="E56:L56" si="19">E55-E54</f>
        <v>-622</v>
      </c>
      <c r="F56" s="270">
        <f t="shared" si="19"/>
        <v>-76</v>
      </c>
      <c r="G56" s="185">
        <f t="shared" si="19"/>
        <v>12.626406338922205</v>
      </c>
      <c r="H56" s="132">
        <f t="shared" si="19"/>
        <v>-8194.6999999999989</v>
      </c>
      <c r="I56" s="97">
        <f t="shared" si="19"/>
        <v>17869.014010874114</v>
      </c>
      <c r="J56" s="97">
        <f t="shared" si="19"/>
        <v>-16541.868729226844</v>
      </c>
      <c r="K56" s="184">
        <f t="shared" si="19"/>
        <v>-6.0608579533011291</v>
      </c>
      <c r="L56" s="185">
        <f t="shared" si="19"/>
        <v>-2.0517643109317909</v>
      </c>
    </row>
    <row r="57" spans="2:12" ht="15" x14ac:dyDescent="0.2">
      <c r="B57" s="180" t="s">
        <v>76</v>
      </c>
      <c r="C57" s="83" t="s">
        <v>45</v>
      </c>
      <c r="D57" s="143">
        <v>661</v>
      </c>
      <c r="E57" s="249">
        <v>513</v>
      </c>
      <c r="F57" s="143">
        <v>444</v>
      </c>
      <c r="G57" s="168">
        <f t="shared" si="0"/>
        <v>86.549707602339183</v>
      </c>
      <c r="H57" s="316">
        <v>4247.3999999999996</v>
      </c>
      <c r="I57" s="107">
        <f t="shared" si="1"/>
        <v>6425.7186081694399</v>
      </c>
      <c r="J57" s="107">
        <f t="shared" si="2"/>
        <v>9566.2162162162149</v>
      </c>
      <c r="K57" s="165">
        <f>D57*100/D66</f>
        <v>4.0248432076965228</v>
      </c>
      <c r="L57" s="168">
        <f>H57*100/H66</f>
        <v>3.5996440527140972</v>
      </c>
    </row>
    <row r="58" spans="2:12" s="135" customFormat="1" ht="13.5" x14ac:dyDescent="0.25">
      <c r="B58" s="169"/>
      <c r="C58" s="88" t="s">
        <v>46</v>
      </c>
      <c r="D58" s="279">
        <v>257</v>
      </c>
      <c r="E58" s="169">
        <v>475</v>
      </c>
      <c r="F58" s="279">
        <v>266</v>
      </c>
      <c r="G58" s="90">
        <f t="shared" si="0"/>
        <v>56</v>
      </c>
      <c r="H58" s="318">
        <v>2317.4</v>
      </c>
      <c r="I58" s="91">
        <f t="shared" si="1"/>
        <v>9017.1206225680926</v>
      </c>
      <c r="J58" s="91">
        <f t="shared" si="2"/>
        <v>8712.0300751879695</v>
      </c>
      <c r="K58" s="116">
        <f>D58*100/D67</f>
        <v>5.5760468648296815</v>
      </c>
      <c r="L58" s="90">
        <f>H58*100/H67</f>
        <v>4.5881931341433715</v>
      </c>
    </row>
    <row r="59" spans="2:12" s="137" customFormat="1" x14ac:dyDescent="0.2">
      <c r="B59" s="175"/>
      <c r="C59" s="94" t="s">
        <v>47</v>
      </c>
      <c r="D59" s="291">
        <f>D58-D57</f>
        <v>-404</v>
      </c>
      <c r="E59" s="175">
        <f t="shared" ref="E59:L59" si="20">E58-E57</f>
        <v>-38</v>
      </c>
      <c r="F59" s="291">
        <f t="shared" si="20"/>
        <v>-178</v>
      </c>
      <c r="G59" s="96">
        <f t="shared" si="20"/>
        <v>-30.549707602339183</v>
      </c>
      <c r="H59" s="132">
        <f t="shared" si="20"/>
        <v>-1929.9999999999995</v>
      </c>
      <c r="I59" s="97">
        <f t="shared" si="20"/>
        <v>2591.4020143986527</v>
      </c>
      <c r="J59" s="97">
        <f t="shared" si="20"/>
        <v>-854.1861410282454</v>
      </c>
      <c r="K59" s="132">
        <f t="shared" si="20"/>
        <v>1.5512036571331587</v>
      </c>
      <c r="L59" s="96">
        <f t="shared" si="20"/>
        <v>0.98854908142927433</v>
      </c>
    </row>
    <row r="60" spans="2:12" ht="15" x14ac:dyDescent="0.2">
      <c r="B60" s="163" t="s">
        <v>77</v>
      </c>
      <c r="C60" s="99" t="s">
        <v>45</v>
      </c>
      <c r="D60" s="143">
        <v>779</v>
      </c>
      <c r="E60" s="249">
        <v>724</v>
      </c>
      <c r="F60" s="143">
        <v>281</v>
      </c>
      <c r="G60" s="85">
        <f t="shared" si="0"/>
        <v>38.812154696132595</v>
      </c>
      <c r="H60" s="317">
        <v>4797.3999999999996</v>
      </c>
      <c r="I60" s="102">
        <f t="shared" si="1"/>
        <v>6158.4082156611039</v>
      </c>
      <c r="J60" s="102">
        <f t="shared" si="2"/>
        <v>17072.597864768682</v>
      </c>
      <c r="K60" s="186">
        <f>D60*100/D66</f>
        <v>4.7433477440175364</v>
      </c>
      <c r="L60" s="85">
        <f>H60*100/H66</f>
        <v>4.0657654985380729</v>
      </c>
    </row>
    <row r="61" spans="2:12" s="135" customFormat="1" ht="13.5" x14ac:dyDescent="0.25">
      <c r="B61" s="169"/>
      <c r="C61" s="88" t="s">
        <v>46</v>
      </c>
      <c r="D61" s="279">
        <v>97</v>
      </c>
      <c r="E61" s="169">
        <v>444</v>
      </c>
      <c r="F61" s="279">
        <v>133</v>
      </c>
      <c r="G61" s="90">
        <f t="shared" si="0"/>
        <v>29.954954954954953</v>
      </c>
      <c r="H61" s="116">
        <v>2057.9</v>
      </c>
      <c r="I61" s="91">
        <f t="shared" si="1"/>
        <v>21215.463917525773</v>
      </c>
      <c r="J61" s="91">
        <f t="shared" si="2"/>
        <v>15472.932330827069</v>
      </c>
      <c r="K61" s="116">
        <f>D61*100/D67</f>
        <v>2.1045779995660663</v>
      </c>
      <c r="L61" s="90">
        <f>H61*100/H67</f>
        <v>4.0744121216680957</v>
      </c>
    </row>
    <row r="62" spans="2:12" s="137" customFormat="1" x14ac:dyDescent="0.2">
      <c r="B62" s="175"/>
      <c r="C62" s="94" t="s">
        <v>47</v>
      </c>
      <c r="D62" s="291">
        <f>D61-D60</f>
        <v>-682</v>
      </c>
      <c r="E62" s="175">
        <f t="shared" ref="E62:L62" si="21">E61-E60</f>
        <v>-280</v>
      </c>
      <c r="F62" s="291">
        <f t="shared" si="21"/>
        <v>-148</v>
      </c>
      <c r="G62" s="185">
        <f t="shared" si="21"/>
        <v>-8.8571997411776415</v>
      </c>
      <c r="H62" s="132">
        <f t="shared" si="21"/>
        <v>-2739.4999999999995</v>
      </c>
      <c r="I62" s="97">
        <f t="shared" si="21"/>
        <v>15057.055701864669</v>
      </c>
      <c r="J62" s="97">
        <f t="shared" si="21"/>
        <v>-1599.6655339416138</v>
      </c>
      <c r="K62" s="184">
        <f t="shared" si="21"/>
        <v>-2.6387697444514702</v>
      </c>
      <c r="L62" s="185">
        <f t="shared" si="21"/>
        <v>8.6466231300228458E-3</v>
      </c>
    </row>
    <row r="63" spans="2:12" ht="15" x14ac:dyDescent="0.2">
      <c r="B63" s="180" t="s">
        <v>78</v>
      </c>
      <c r="C63" s="83" t="s">
        <v>45</v>
      </c>
      <c r="D63" s="143">
        <v>541</v>
      </c>
      <c r="E63" s="249">
        <v>648</v>
      </c>
      <c r="F63" s="143">
        <v>335</v>
      </c>
      <c r="G63" s="168">
        <f t="shared" si="0"/>
        <v>51.697530864197532</v>
      </c>
      <c r="H63" s="316">
        <v>3815.3</v>
      </c>
      <c r="I63" s="107">
        <f t="shared" si="1"/>
        <v>7052.3105360443633</v>
      </c>
      <c r="J63" s="107">
        <f t="shared" si="2"/>
        <v>11388.955223880597</v>
      </c>
      <c r="K63" s="165">
        <f>D63*100/D66</f>
        <v>3.2941606283870182</v>
      </c>
      <c r="L63" s="168">
        <f>H63*100/H66</f>
        <v>3.2334420950040252</v>
      </c>
    </row>
    <row r="64" spans="2:12" s="135" customFormat="1" ht="13.5" x14ac:dyDescent="0.25">
      <c r="B64" s="169"/>
      <c r="C64" s="88" t="s">
        <v>46</v>
      </c>
      <c r="D64" s="279">
        <v>109</v>
      </c>
      <c r="E64" s="169">
        <v>176</v>
      </c>
      <c r="F64" s="279">
        <v>82</v>
      </c>
      <c r="G64" s="90">
        <f t="shared" si="0"/>
        <v>46.590909090909093</v>
      </c>
      <c r="H64" s="318">
        <v>904.4</v>
      </c>
      <c r="I64" s="91">
        <f t="shared" si="1"/>
        <v>8297.2477064220184</v>
      </c>
      <c r="J64" s="91">
        <f t="shared" si="2"/>
        <v>11029.268292682927</v>
      </c>
      <c r="K64" s="116">
        <f>D64*100/D67</f>
        <v>2.3649381644608374</v>
      </c>
      <c r="L64" s="90">
        <f>H64*100/H67</f>
        <v>1.7906109737288622</v>
      </c>
    </row>
    <row r="65" spans="2:12" s="137" customFormat="1" x14ac:dyDescent="0.2">
      <c r="B65" s="175"/>
      <c r="C65" s="94" t="s">
        <v>47</v>
      </c>
      <c r="D65" s="291">
        <f>D64-D63</f>
        <v>-432</v>
      </c>
      <c r="E65" s="175">
        <f t="shared" ref="E65:L65" si="22">E64-E63</f>
        <v>-472</v>
      </c>
      <c r="F65" s="291">
        <f t="shared" si="22"/>
        <v>-253</v>
      </c>
      <c r="G65" s="96">
        <f t="shared" si="22"/>
        <v>-5.1066217732884382</v>
      </c>
      <c r="H65" s="132">
        <f t="shared" si="22"/>
        <v>-2910.9</v>
      </c>
      <c r="I65" s="97">
        <f t="shared" si="22"/>
        <v>1244.9371703776551</v>
      </c>
      <c r="J65" s="97">
        <f t="shared" si="22"/>
        <v>-359.68693119766976</v>
      </c>
      <c r="K65" s="132">
        <f t="shared" si="22"/>
        <v>-0.9292224639261808</v>
      </c>
      <c r="L65" s="96">
        <f t="shared" si="22"/>
        <v>-1.442831121275163</v>
      </c>
    </row>
    <row r="66" spans="2:12" s="73" customFormat="1" ht="15.75" x14ac:dyDescent="0.25">
      <c r="B66" s="196"/>
      <c r="C66" s="197" t="s">
        <v>45</v>
      </c>
      <c r="D66" s="298">
        <f t="shared" ref="D66:F67" si="23">D6+D9+D12+D15+D18+D21+D24+D27+D30+D33+D36+D39+D42+D45+D48+D51+D54+D57+D60+D63</f>
        <v>16423</v>
      </c>
      <c r="E66" s="299">
        <f t="shared" si="23"/>
        <v>15668</v>
      </c>
      <c r="F66" s="298">
        <f t="shared" si="23"/>
        <v>7391</v>
      </c>
      <c r="G66" s="198">
        <f>F66*100/E66</f>
        <v>47.172581056931328</v>
      </c>
      <c r="H66" s="319">
        <f t="shared" ref="H66:L67" si="24">H6+H9+H12+H15+H18+H21+H24+H27+H30+H33+H36+H39+H42+H45+H48+H51+H54+H57+H60+H63</f>
        <v>117995.00000000001</v>
      </c>
      <c r="I66" s="302">
        <f t="shared" si="1"/>
        <v>7184.7409121354212</v>
      </c>
      <c r="J66" s="302">
        <f t="shared" si="2"/>
        <v>15964.686781220404</v>
      </c>
      <c r="K66" s="322">
        <f t="shared" si="24"/>
        <v>99.999999999999986</v>
      </c>
      <c r="L66" s="198">
        <f t="shared" si="24"/>
        <v>100</v>
      </c>
    </row>
    <row r="67" spans="2:12" s="135" customFormat="1" ht="15.75" x14ac:dyDescent="0.25">
      <c r="B67" s="201" t="s">
        <v>79</v>
      </c>
      <c r="C67" s="202" t="s">
        <v>46</v>
      </c>
      <c r="D67" s="304">
        <f t="shared" si="23"/>
        <v>4609</v>
      </c>
      <c r="E67" s="305">
        <f t="shared" si="23"/>
        <v>9675</v>
      </c>
      <c r="F67" s="304">
        <f t="shared" si="23"/>
        <v>4668</v>
      </c>
      <c r="G67" s="203">
        <f>F67*100/E67</f>
        <v>48.248062015503876</v>
      </c>
      <c r="H67" s="320">
        <f t="shared" si="24"/>
        <v>50507.9</v>
      </c>
      <c r="I67" s="204">
        <f t="shared" si="1"/>
        <v>10958.537643740508</v>
      </c>
      <c r="J67" s="204">
        <f t="shared" si="2"/>
        <v>10820.02999143102</v>
      </c>
      <c r="K67" s="320">
        <f t="shared" si="24"/>
        <v>99.999999999999986</v>
      </c>
      <c r="L67" s="203">
        <f t="shared" si="24"/>
        <v>99.999999999999972</v>
      </c>
    </row>
    <row r="68" spans="2:12" s="137" customFormat="1" ht="15.75" x14ac:dyDescent="0.25">
      <c r="B68" s="206"/>
      <c r="C68" s="206" t="s">
        <v>47</v>
      </c>
      <c r="D68" s="308">
        <f>D67-D66</f>
        <v>-11814</v>
      </c>
      <c r="E68" s="309">
        <f t="shared" ref="E68:J68" si="25">E67-E66</f>
        <v>-5993</v>
      </c>
      <c r="F68" s="308">
        <f t="shared" si="25"/>
        <v>-2723</v>
      </c>
      <c r="G68" s="207">
        <f t="shared" si="25"/>
        <v>1.0754809585725482</v>
      </c>
      <c r="H68" s="208">
        <f t="shared" si="25"/>
        <v>-67487.100000000006</v>
      </c>
      <c r="I68" s="312">
        <f t="shared" si="25"/>
        <v>3773.7967316050872</v>
      </c>
      <c r="J68" s="312">
        <f t="shared" si="25"/>
        <v>-5144.6567897893838</v>
      </c>
      <c r="K68" s="323" t="s">
        <v>80</v>
      </c>
      <c r="L68" s="209" t="s">
        <v>80</v>
      </c>
    </row>
    <row r="69" spans="2:12" x14ac:dyDescent="0.2">
      <c r="B69" t="s">
        <v>49</v>
      </c>
      <c r="C69" s="210"/>
      <c r="D69" s="141"/>
      <c r="L69" s="211"/>
    </row>
    <row r="70" spans="2:12" x14ac:dyDescent="0.2">
      <c r="B70" t="s">
        <v>50</v>
      </c>
      <c r="C70" s="210"/>
      <c r="D70" s="141"/>
      <c r="L70" s="211"/>
    </row>
    <row r="71" spans="2:12" x14ac:dyDescent="0.2">
      <c r="B71" t="s">
        <v>51</v>
      </c>
      <c r="C71" s="210"/>
      <c r="D71" s="141"/>
      <c r="L71" s="211"/>
    </row>
    <row r="72" spans="2:12" x14ac:dyDescent="0.2">
      <c r="L72" s="211"/>
    </row>
    <row r="73" spans="2:12" x14ac:dyDescent="0.2">
      <c r="L73" s="211"/>
    </row>
    <row r="74" spans="2:12" x14ac:dyDescent="0.2">
      <c r="L74" s="211"/>
    </row>
    <row r="75" spans="2:12" x14ac:dyDescent="0.2">
      <c r="L75" s="211"/>
    </row>
    <row r="76" spans="2:12" x14ac:dyDescent="0.2">
      <c r="L76" s="211"/>
    </row>
    <row r="77" spans="2:12" x14ac:dyDescent="0.2">
      <c r="L77" s="211"/>
    </row>
    <row r="78" spans="2:12" x14ac:dyDescent="0.2">
      <c r="L78" s="211"/>
    </row>
    <row r="79" spans="2:12" x14ac:dyDescent="0.2">
      <c r="L79" s="211"/>
    </row>
  </sheetData>
  <mergeCells count="4">
    <mergeCell ref="K1:L1"/>
    <mergeCell ref="B2:L2"/>
    <mergeCell ref="B4:C4"/>
    <mergeCell ref="B5:C5"/>
  </mergeCells>
  <pageMargins left="0.59" right="0.26" top="0.45" bottom="0.44" header="0.5" footer="0.5"/>
  <pageSetup paperSize="9" scale="7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0"/>
  <sheetViews>
    <sheetView zoomScaleNormal="100" workbookViewId="0">
      <selection activeCell="E13" sqref="E13"/>
    </sheetView>
  </sheetViews>
  <sheetFormatPr defaultRowHeight="12.75" x14ac:dyDescent="0.2"/>
  <cols>
    <col min="1" max="1" width="4.7109375" customWidth="1"/>
    <col min="2" max="2" width="22.28515625" customWidth="1"/>
    <col min="3" max="3" width="2.5703125" customWidth="1"/>
    <col min="4" max="4" width="16.140625" customWidth="1"/>
    <col min="5" max="5" width="17.140625" customWidth="1"/>
    <col min="6" max="6" width="15.5703125" customWidth="1"/>
    <col min="7" max="7" width="14.85546875" style="87" customWidth="1"/>
    <col min="8" max="8" width="15.7109375" style="87" customWidth="1"/>
  </cols>
  <sheetData>
    <row r="1" spans="2:12" x14ac:dyDescent="0.2">
      <c r="G1" s="146" t="s">
        <v>120</v>
      </c>
      <c r="H1" s="146"/>
    </row>
    <row r="2" spans="2:12" ht="15.75" customHeight="1" x14ac:dyDescent="0.2">
      <c r="B2" s="324" t="s">
        <v>121</v>
      </c>
      <c r="C2" s="324"/>
      <c r="D2" s="324"/>
      <c r="E2" s="324"/>
      <c r="F2" s="324"/>
      <c r="G2" s="324"/>
      <c r="H2" s="324"/>
    </row>
    <row r="3" spans="2:12" ht="22.5" customHeight="1" x14ac:dyDescent="0.2">
      <c r="B3" s="324"/>
      <c r="C3" s="324"/>
      <c r="D3" s="324"/>
      <c r="E3" s="324"/>
      <c r="F3" s="324"/>
      <c r="G3" s="324"/>
      <c r="H3" s="324"/>
    </row>
    <row r="4" spans="2:12" ht="15.75" customHeight="1" x14ac:dyDescent="0.25">
      <c r="B4" s="325"/>
      <c r="C4" s="325"/>
      <c r="D4" s="326"/>
      <c r="E4" s="326"/>
      <c r="F4" s="326"/>
      <c r="G4" s="326"/>
      <c r="H4" s="326"/>
    </row>
    <row r="5" spans="2:12" s="3" customFormat="1" ht="60" x14ac:dyDescent="0.25">
      <c r="B5" s="148" t="s">
        <v>35</v>
      </c>
      <c r="C5" s="149"/>
      <c r="D5" s="150" t="s">
        <v>122</v>
      </c>
      <c r="E5" s="152" t="s">
        <v>123</v>
      </c>
      <c r="F5" s="150" t="s">
        <v>124</v>
      </c>
      <c r="G5" s="154" t="s">
        <v>125</v>
      </c>
      <c r="H5" s="154" t="s">
        <v>114</v>
      </c>
      <c r="I5" s="155"/>
    </row>
    <row r="6" spans="2:12" s="81" customFormat="1" ht="11.25" x14ac:dyDescent="0.2">
      <c r="B6" s="156">
        <v>1</v>
      </c>
      <c r="C6" s="157"/>
      <c r="D6" s="79">
        <v>2</v>
      </c>
      <c r="E6" s="80">
        <v>3</v>
      </c>
      <c r="F6" s="79">
        <v>4</v>
      </c>
      <c r="G6" s="80">
        <v>5</v>
      </c>
      <c r="H6" s="79">
        <v>6</v>
      </c>
      <c r="I6" s="162"/>
    </row>
    <row r="7" spans="2:12" ht="15" x14ac:dyDescent="0.2">
      <c r="B7" s="163" t="s">
        <v>59</v>
      </c>
      <c r="C7" s="99" t="s">
        <v>45</v>
      </c>
      <c r="D7" s="84">
        <v>203</v>
      </c>
      <c r="E7" s="186">
        <v>3909</v>
      </c>
      <c r="F7" s="102">
        <f>E7/D7*1000</f>
        <v>19256.157635467978</v>
      </c>
      <c r="G7" s="85">
        <f>D7*100/D67</f>
        <v>5.9443631039531475</v>
      </c>
      <c r="H7" s="85">
        <f>E7*100/E67</f>
        <v>6.3495621579739865</v>
      </c>
      <c r="I7" s="142"/>
      <c r="J7" s="92"/>
      <c r="L7" s="92"/>
    </row>
    <row r="8" spans="2:12" s="135" customFormat="1" ht="13.5" x14ac:dyDescent="0.25">
      <c r="B8" s="169"/>
      <c r="C8" s="88" t="s">
        <v>46</v>
      </c>
      <c r="D8" s="89">
        <v>75</v>
      </c>
      <c r="E8" s="116">
        <v>1405.6</v>
      </c>
      <c r="F8" s="91">
        <f>E8/D8*1000</f>
        <v>18741.333333333332</v>
      </c>
      <c r="G8" s="85">
        <f>D8*100/D68</f>
        <v>7.8864353312302837</v>
      </c>
      <c r="H8" s="90">
        <f>E8*100/E68</f>
        <v>9.2603450888416017</v>
      </c>
      <c r="I8" s="173"/>
      <c r="J8" s="174"/>
      <c r="L8" s="174"/>
    </row>
    <row r="9" spans="2:12" s="137" customFormat="1" x14ac:dyDescent="0.2">
      <c r="B9" s="175"/>
      <c r="C9" s="94" t="s">
        <v>47</v>
      </c>
      <c r="D9" s="95">
        <f>D8-D7</f>
        <v>-128</v>
      </c>
      <c r="E9" s="132">
        <f>E8-E7</f>
        <v>-2503.4</v>
      </c>
      <c r="F9" s="97">
        <f>F8-F7</f>
        <v>-514.82430213464613</v>
      </c>
      <c r="G9" s="125">
        <f>G8-G7</f>
        <v>1.9420722272771362</v>
      </c>
      <c r="H9" s="96">
        <f>H8-H7</f>
        <v>2.9107829308676152</v>
      </c>
      <c r="I9" s="178"/>
      <c r="J9" s="179"/>
      <c r="L9" s="179"/>
    </row>
    <row r="10" spans="2:12" ht="15" x14ac:dyDescent="0.2">
      <c r="B10" s="180" t="s">
        <v>60</v>
      </c>
      <c r="C10" s="83" t="s">
        <v>45</v>
      </c>
      <c r="D10" s="84">
        <v>93</v>
      </c>
      <c r="E10" s="186">
        <v>1778.6</v>
      </c>
      <c r="F10" s="107">
        <f t="shared" ref="F10:F35" si="0">E10/D10*1000</f>
        <v>19124.731182795698</v>
      </c>
      <c r="G10" s="85">
        <f>D10*100/D67</f>
        <v>2.7232796486090778</v>
      </c>
      <c r="H10" s="85">
        <f>E10*100/E67</f>
        <v>2.8890589036000338</v>
      </c>
      <c r="I10" s="92"/>
      <c r="J10" s="92"/>
      <c r="L10" s="92"/>
    </row>
    <row r="11" spans="2:12" s="135" customFormat="1" ht="13.5" x14ac:dyDescent="0.25">
      <c r="B11" s="169"/>
      <c r="C11" s="88" t="s">
        <v>46</v>
      </c>
      <c r="D11" s="89">
        <v>31</v>
      </c>
      <c r="E11" s="116">
        <v>425.8</v>
      </c>
      <c r="F11" s="91">
        <f t="shared" si="0"/>
        <v>13735.483870967742</v>
      </c>
      <c r="G11" s="90">
        <f>D11*100/D68</f>
        <v>3.2597266035751842</v>
      </c>
      <c r="H11" s="90">
        <f>E11*100/E68</f>
        <v>2.8052468261445318</v>
      </c>
      <c r="I11" s="174"/>
      <c r="J11" s="174"/>
      <c r="L11" s="174"/>
    </row>
    <row r="12" spans="2:12" s="137" customFormat="1" x14ac:dyDescent="0.2">
      <c r="B12" s="183"/>
      <c r="C12" s="83" t="s">
        <v>47</v>
      </c>
      <c r="D12" s="95">
        <f>D11-D10</f>
        <v>-62</v>
      </c>
      <c r="E12" s="125">
        <f>E11-E10</f>
        <v>-1352.8</v>
      </c>
      <c r="F12" s="129">
        <f>F11-F10</f>
        <v>-5389.2473118279559</v>
      </c>
      <c r="G12" s="188">
        <f>G11-G10</f>
        <v>0.53644695496610639</v>
      </c>
      <c r="H12" s="185">
        <f>H11-H10</f>
        <v>-8.381207745550201E-2</v>
      </c>
      <c r="I12" s="179"/>
      <c r="J12" s="179"/>
      <c r="L12" s="179"/>
    </row>
    <row r="13" spans="2:12" ht="15" x14ac:dyDescent="0.2">
      <c r="B13" s="163" t="s">
        <v>61</v>
      </c>
      <c r="C13" s="99" t="s">
        <v>45</v>
      </c>
      <c r="D13" s="84">
        <v>184</v>
      </c>
      <c r="E13" s="186">
        <v>3404.7</v>
      </c>
      <c r="F13" s="102">
        <f t="shared" si="0"/>
        <v>18503.804347826088</v>
      </c>
      <c r="G13" s="168">
        <f>D13*100/D67</f>
        <v>5.3879941434846268</v>
      </c>
      <c r="H13" s="168">
        <f>E13*100/E67</f>
        <v>5.5304052901647562</v>
      </c>
      <c r="I13" s="92"/>
      <c r="J13" s="92"/>
      <c r="L13" s="92"/>
    </row>
    <row r="14" spans="2:12" s="135" customFormat="1" ht="13.5" x14ac:dyDescent="0.25">
      <c r="B14" s="169"/>
      <c r="C14" s="88" t="s">
        <v>46</v>
      </c>
      <c r="D14" s="89">
        <v>28</v>
      </c>
      <c r="E14" s="116">
        <v>420</v>
      </c>
      <c r="F14" s="91">
        <f t="shared" si="0"/>
        <v>15000</v>
      </c>
      <c r="G14" s="90">
        <f>D14*100/D68</f>
        <v>2.9442691903259726</v>
      </c>
      <c r="H14" s="90">
        <f>E14*100/E68</f>
        <v>2.7670353851120324</v>
      </c>
      <c r="I14" s="174"/>
      <c r="J14" s="174"/>
      <c r="L14" s="174"/>
    </row>
    <row r="15" spans="2:12" s="137" customFormat="1" x14ac:dyDescent="0.2">
      <c r="B15" s="175"/>
      <c r="C15" s="94" t="s">
        <v>47</v>
      </c>
      <c r="D15" s="95">
        <f>D14-D13</f>
        <v>-156</v>
      </c>
      <c r="E15" s="132">
        <f>E14-E13</f>
        <v>-2984.7</v>
      </c>
      <c r="F15" s="97">
        <f>F14-F13</f>
        <v>-3503.8043478260879</v>
      </c>
      <c r="G15" s="96">
        <f>G14-G13</f>
        <v>-2.4437249531586542</v>
      </c>
      <c r="H15" s="96">
        <f>H14-H13</f>
        <v>-2.7633699050527238</v>
      </c>
      <c r="I15" s="179"/>
      <c r="J15" s="179"/>
      <c r="L15" s="179"/>
    </row>
    <row r="16" spans="2:12" ht="15" x14ac:dyDescent="0.2">
      <c r="B16" s="180" t="s">
        <v>62</v>
      </c>
      <c r="C16" s="83" t="s">
        <v>45</v>
      </c>
      <c r="D16" s="84">
        <v>283</v>
      </c>
      <c r="E16" s="186">
        <v>5050.6000000000004</v>
      </c>
      <c r="F16" s="107">
        <f t="shared" si="0"/>
        <v>17846.643109540637</v>
      </c>
      <c r="G16" s="85">
        <f>D16*100/D67</f>
        <v>8.2869692532942896</v>
      </c>
      <c r="H16" s="85">
        <f>E16*100/E67</f>
        <v>8.2039136953347196</v>
      </c>
      <c r="I16" s="92"/>
      <c r="J16" s="92"/>
      <c r="L16" s="92"/>
    </row>
    <row r="17" spans="2:12" s="135" customFormat="1" ht="13.5" x14ac:dyDescent="0.25">
      <c r="B17" s="169"/>
      <c r="C17" s="88" t="s">
        <v>46</v>
      </c>
      <c r="D17" s="89">
        <v>100</v>
      </c>
      <c r="E17" s="116">
        <v>1463.9</v>
      </c>
      <c r="F17" s="91">
        <f t="shared" si="0"/>
        <v>14639.000000000002</v>
      </c>
      <c r="G17" s="90">
        <f>D17*100/D68</f>
        <v>10.515247108307046</v>
      </c>
      <c r="H17" s="90">
        <f>E17*100/E68</f>
        <v>9.6444359530131045</v>
      </c>
      <c r="I17" s="174"/>
      <c r="J17" s="327"/>
      <c r="L17" s="174"/>
    </row>
    <row r="18" spans="2:12" s="137" customFormat="1" x14ac:dyDescent="0.2">
      <c r="B18" s="183"/>
      <c r="C18" s="83" t="s">
        <v>47</v>
      </c>
      <c r="D18" s="95">
        <f>D17-D16</f>
        <v>-183</v>
      </c>
      <c r="E18" s="125">
        <f>E17-E16</f>
        <v>-3586.7000000000003</v>
      </c>
      <c r="F18" s="129">
        <f>F17-F16</f>
        <v>-3207.6431095406351</v>
      </c>
      <c r="G18" s="96">
        <f>G17-G16</f>
        <v>2.228277855012756</v>
      </c>
      <c r="H18" s="96">
        <f>H17-H16</f>
        <v>1.4405222576783849</v>
      </c>
      <c r="I18" s="179"/>
      <c r="J18" s="179"/>
      <c r="L18" s="179"/>
    </row>
    <row r="19" spans="2:12" ht="15" x14ac:dyDescent="0.2">
      <c r="B19" s="163" t="s">
        <v>63</v>
      </c>
      <c r="C19" s="99" t="s">
        <v>45</v>
      </c>
      <c r="D19" s="84">
        <v>185</v>
      </c>
      <c r="E19" s="186">
        <v>3351.8</v>
      </c>
      <c r="F19" s="102">
        <f t="shared" si="0"/>
        <v>18117.83783783784</v>
      </c>
      <c r="G19" s="85">
        <f>D19*100/D67</f>
        <v>5.4172767203513912</v>
      </c>
      <c r="H19" s="85">
        <f>E19*100/E67</f>
        <v>5.444477472780048</v>
      </c>
      <c r="I19" s="92"/>
      <c r="J19" s="92"/>
      <c r="L19" s="92"/>
    </row>
    <row r="20" spans="2:12" s="135" customFormat="1" ht="13.5" x14ac:dyDescent="0.25">
      <c r="B20" s="169"/>
      <c r="C20" s="88" t="s">
        <v>46</v>
      </c>
      <c r="D20" s="89">
        <v>33</v>
      </c>
      <c r="E20" s="116">
        <v>639.79999999999995</v>
      </c>
      <c r="F20" s="91">
        <f t="shared" si="0"/>
        <v>19387.878787878788</v>
      </c>
      <c r="G20" s="90">
        <f>D20*100/D68</f>
        <v>3.4700315457413251</v>
      </c>
      <c r="H20" s="90">
        <f>E20*100/E68</f>
        <v>4.2151172366539953</v>
      </c>
      <c r="I20" s="174"/>
      <c r="J20" s="174"/>
      <c r="L20" s="174"/>
    </row>
    <row r="21" spans="2:12" s="137" customFormat="1" x14ac:dyDescent="0.2">
      <c r="B21" s="175"/>
      <c r="C21" s="94" t="s">
        <v>47</v>
      </c>
      <c r="D21" s="95">
        <f>D20-D19</f>
        <v>-152</v>
      </c>
      <c r="E21" s="132">
        <f>E20-E19</f>
        <v>-2712</v>
      </c>
      <c r="F21" s="97">
        <f>F20-F19</f>
        <v>1270.0409500409478</v>
      </c>
      <c r="G21" s="125">
        <f>G20-G19</f>
        <v>-1.9472451746100661</v>
      </c>
      <c r="H21" s="96">
        <f>H20-H19</f>
        <v>-1.2293602361260527</v>
      </c>
      <c r="I21" s="179"/>
      <c r="J21" s="179"/>
      <c r="L21" s="179"/>
    </row>
    <row r="22" spans="2:12" ht="15" x14ac:dyDescent="0.2">
      <c r="B22" s="180" t="s">
        <v>64</v>
      </c>
      <c r="C22" s="83" t="s">
        <v>45</v>
      </c>
      <c r="D22" s="84">
        <v>106</v>
      </c>
      <c r="E22" s="186">
        <v>2003.5</v>
      </c>
      <c r="F22" s="107">
        <f t="shared" si="0"/>
        <v>18900.943396226416</v>
      </c>
      <c r="G22" s="168">
        <f>D22*100/D67</f>
        <v>3.103953147877013</v>
      </c>
      <c r="H22" s="168">
        <f>E22*100/E67</f>
        <v>3.2543739533130935</v>
      </c>
      <c r="I22" s="92"/>
      <c r="J22" s="92"/>
      <c r="L22" s="92"/>
    </row>
    <row r="23" spans="2:12" s="135" customFormat="1" ht="13.5" x14ac:dyDescent="0.25">
      <c r="B23" s="169"/>
      <c r="C23" s="88" t="s">
        <v>46</v>
      </c>
      <c r="D23" s="89">
        <v>38</v>
      </c>
      <c r="E23" s="116">
        <v>709.7</v>
      </c>
      <c r="F23" s="91">
        <f t="shared" si="0"/>
        <v>18676.315789473687</v>
      </c>
      <c r="G23" s="90">
        <f>D23*100/D68</f>
        <v>3.9957939011566772</v>
      </c>
      <c r="H23" s="90">
        <f>E23*100/E68</f>
        <v>4.6756309828904978</v>
      </c>
      <c r="I23" s="174"/>
      <c r="J23" s="174"/>
      <c r="L23" s="174"/>
    </row>
    <row r="24" spans="2:12" s="137" customFormat="1" x14ac:dyDescent="0.2">
      <c r="B24" s="183"/>
      <c r="C24" s="83" t="s">
        <v>47</v>
      </c>
      <c r="D24" s="95">
        <f>D23-D22</f>
        <v>-68</v>
      </c>
      <c r="E24" s="125">
        <f>E23-E22</f>
        <v>-1293.8</v>
      </c>
      <c r="F24" s="129">
        <f>F23-F22</f>
        <v>-224.62760675272875</v>
      </c>
      <c r="G24" s="96">
        <f>G23-G22</f>
        <v>0.89184075327966417</v>
      </c>
      <c r="H24" s="96">
        <f>H23-H22</f>
        <v>1.4212570295774043</v>
      </c>
      <c r="I24" s="179"/>
      <c r="J24" s="179"/>
      <c r="L24" s="179"/>
    </row>
    <row r="25" spans="2:12" ht="12.75" customHeight="1" x14ac:dyDescent="0.2">
      <c r="B25" s="163" t="s">
        <v>65</v>
      </c>
      <c r="C25" s="99" t="s">
        <v>45</v>
      </c>
      <c r="D25" s="84">
        <v>115</v>
      </c>
      <c r="E25" s="186">
        <v>2167.1999999999998</v>
      </c>
      <c r="F25" s="102">
        <f t="shared" si="0"/>
        <v>18845.217391304344</v>
      </c>
      <c r="G25" s="85">
        <f>D25*100/D67</f>
        <v>3.3674963396778916</v>
      </c>
      <c r="H25" s="85">
        <f>E25*100/E67</f>
        <v>3.5202791273372274</v>
      </c>
      <c r="I25" s="92"/>
      <c r="J25" s="92"/>
      <c r="L25" s="92"/>
    </row>
    <row r="26" spans="2:12" s="135" customFormat="1" ht="12.75" customHeight="1" x14ac:dyDescent="0.25">
      <c r="B26" s="189"/>
      <c r="C26" s="88" t="s">
        <v>46</v>
      </c>
      <c r="D26" s="89">
        <v>29</v>
      </c>
      <c r="E26" s="116">
        <v>571.79999999999995</v>
      </c>
      <c r="F26" s="91">
        <f t="shared" si="0"/>
        <v>19717.241379310344</v>
      </c>
      <c r="G26" s="90">
        <f>D26*100/D68</f>
        <v>3.0494216614090432</v>
      </c>
      <c r="H26" s="90">
        <f>E26*100/E68</f>
        <v>3.7671210314453805</v>
      </c>
      <c r="I26" s="174"/>
      <c r="J26" s="174"/>
      <c r="L26" s="174"/>
    </row>
    <row r="27" spans="2:12" s="137" customFormat="1" ht="12.75" customHeight="1" x14ac:dyDescent="0.2">
      <c r="B27" s="190"/>
      <c r="C27" s="94" t="s">
        <v>47</v>
      </c>
      <c r="D27" s="95">
        <f>D26-D25</f>
        <v>-86</v>
      </c>
      <c r="E27" s="132">
        <f>E26-E25</f>
        <v>-1595.3999999999999</v>
      </c>
      <c r="F27" s="97">
        <f>F26-F25</f>
        <v>872.02398800599985</v>
      </c>
      <c r="G27" s="96">
        <f>G26-G25</f>
        <v>-0.31807467826884839</v>
      </c>
      <c r="H27" s="96">
        <f>H26-H25</f>
        <v>0.2468419041081531</v>
      </c>
      <c r="I27" s="179"/>
      <c r="J27" s="179"/>
      <c r="L27" s="179"/>
    </row>
    <row r="28" spans="2:12" ht="12.75" customHeight="1" x14ac:dyDescent="0.2">
      <c r="B28" s="180" t="s">
        <v>66</v>
      </c>
      <c r="C28" s="83" t="s">
        <v>45</v>
      </c>
      <c r="D28" s="84">
        <v>342</v>
      </c>
      <c r="E28" s="186">
        <v>6040.4</v>
      </c>
      <c r="F28" s="107">
        <f t="shared" si="0"/>
        <v>17661.988304093564</v>
      </c>
      <c r="G28" s="85">
        <f>D28*100/D67</f>
        <v>10.014641288433381</v>
      </c>
      <c r="H28" s="85">
        <f>E28*100/E67</f>
        <v>9.8116897567219414</v>
      </c>
      <c r="I28" s="92"/>
      <c r="J28" s="92"/>
      <c r="L28" s="92"/>
    </row>
    <row r="29" spans="2:12" s="135" customFormat="1" ht="12.75" customHeight="1" x14ac:dyDescent="0.25">
      <c r="B29" s="189"/>
      <c r="C29" s="88" t="s">
        <v>46</v>
      </c>
      <c r="D29" s="89">
        <v>0</v>
      </c>
      <c r="E29" s="116">
        <v>0</v>
      </c>
      <c r="F29" s="91">
        <v>0</v>
      </c>
      <c r="G29" s="90">
        <f>D29*100/D68</f>
        <v>0</v>
      </c>
      <c r="H29" s="90">
        <f>E29*100/E68</f>
        <v>0</v>
      </c>
      <c r="I29" s="174"/>
      <c r="J29" s="174"/>
      <c r="L29" s="174"/>
    </row>
    <row r="30" spans="2:12" s="137" customFormat="1" ht="12.75" customHeight="1" x14ac:dyDescent="0.2">
      <c r="B30" s="191"/>
      <c r="C30" s="83" t="s">
        <v>47</v>
      </c>
      <c r="D30" s="95">
        <f>D29-D28</f>
        <v>-342</v>
      </c>
      <c r="E30" s="132">
        <f>E29-E28</f>
        <v>-6040.4</v>
      </c>
      <c r="F30" s="97">
        <f>F29-F28</f>
        <v>-17661.988304093564</v>
      </c>
      <c r="G30" s="96">
        <f>G29-G28</f>
        <v>-10.014641288433381</v>
      </c>
      <c r="H30" s="96">
        <f>H29-H28</f>
        <v>-9.8116897567219414</v>
      </c>
      <c r="I30" s="179"/>
      <c r="J30" s="179"/>
      <c r="L30" s="179"/>
    </row>
    <row r="31" spans="2:12" ht="15" x14ac:dyDescent="0.2">
      <c r="B31" s="163" t="s">
        <v>67</v>
      </c>
      <c r="C31" s="99" t="s">
        <v>45</v>
      </c>
      <c r="D31" s="84">
        <v>181</v>
      </c>
      <c r="E31" s="186">
        <v>3036.3</v>
      </c>
      <c r="F31" s="102">
        <f t="shared" si="0"/>
        <v>16775.138121546963</v>
      </c>
      <c r="G31" s="85">
        <f>D31*100/D67</f>
        <v>5.3001464128843336</v>
      </c>
      <c r="H31" s="85">
        <f>E31*100/E67</f>
        <v>4.9319968227824038</v>
      </c>
      <c r="I31" s="92"/>
      <c r="J31" s="92"/>
      <c r="L31" s="92"/>
    </row>
    <row r="32" spans="2:12" s="135" customFormat="1" ht="13.5" x14ac:dyDescent="0.25">
      <c r="B32" s="169"/>
      <c r="C32" s="88" t="s">
        <v>46</v>
      </c>
      <c r="D32" s="89">
        <v>60</v>
      </c>
      <c r="E32" s="116">
        <v>814.3</v>
      </c>
      <c r="F32" s="91">
        <f t="shared" si="0"/>
        <v>13571.666666666666</v>
      </c>
      <c r="G32" s="90">
        <f>D32*100/D68</f>
        <v>6.309148264984227</v>
      </c>
      <c r="H32" s="90">
        <f>E32*100/E68</f>
        <v>5.3647545573731614</v>
      </c>
      <c r="I32" s="174"/>
      <c r="J32" s="174"/>
      <c r="L32" s="174"/>
    </row>
    <row r="33" spans="2:12" s="137" customFormat="1" x14ac:dyDescent="0.2">
      <c r="B33" s="175"/>
      <c r="C33" s="94" t="s">
        <v>47</v>
      </c>
      <c r="D33" s="95">
        <f>D32-D31</f>
        <v>-121</v>
      </c>
      <c r="E33" s="132">
        <f>E32-E31</f>
        <v>-2222</v>
      </c>
      <c r="F33" s="97">
        <f>F32-F31</f>
        <v>-3203.4714548802967</v>
      </c>
      <c r="G33" s="96">
        <f>G32-G31</f>
        <v>1.0090018520998933</v>
      </c>
      <c r="H33" s="96">
        <f>H32-H31</f>
        <v>0.43275773459075761</v>
      </c>
      <c r="I33" s="179"/>
      <c r="J33" s="179"/>
      <c r="L33" s="179"/>
    </row>
    <row r="34" spans="2:12" ht="15" x14ac:dyDescent="0.2">
      <c r="B34" s="180" t="s">
        <v>68</v>
      </c>
      <c r="C34" s="83" t="s">
        <v>45</v>
      </c>
      <c r="D34" s="84">
        <v>112</v>
      </c>
      <c r="E34" s="186">
        <v>2071.6999999999998</v>
      </c>
      <c r="F34" s="107">
        <f t="shared" si="0"/>
        <v>18497.321428571428</v>
      </c>
      <c r="G34" s="168">
        <f>D34*100/D67</f>
        <v>3.2796486090775989</v>
      </c>
      <c r="H34" s="168">
        <f>E34*100/E67</f>
        <v>3.3651542396200322</v>
      </c>
      <c r="I34" s="92"/>
      <c r="J34" s="92"/>
      <c r="L34" s="92"/>
    </row>
    <row r="35" spans="2:12" s="135" customFormat="1" ht="13.5" x14ac:dyDescent="0.25">
      <c r="B35" s="169"/>
      <c r="C35" s="88" t="s">
        <v>46</v>
      </c>
      <c r="D35" s="89">
        <v>27</v>
      </c>
      <c r="E35" s="116">
        <v>442.6</v>
      </c>
      <c r="F35" s="91">
        <f t="shared" si="0"/>
        <v>16392.592592592591</v>
      </c>
      <c r="G35" s="90">
        <f>D35*100/D68</f>
        <v>2.8391167192429023</v>
      </c>
      <c r="H35" s="90">
        <f>E35*100/E68</f>
        <v>2.9159282415490129</v>
      </c>
      <c r="I35" s="174"/>
      <c r="J35" s="327"/>
      <c r="L35" s="174"/>
    </row>
    <row r="36" spans="2:12" s="137" customFormat="1" x14ac:dyDescent="0.2">
      <c r="B36" s="175"/>
      <c r="C36" s="94" t="s">
        <v>47</v>
      </c>
      <c r="D36" s="95">
        <f>D35-D34</f>
        <v>-85</v>
      </c>
      <c r="E36" s="132">
        <f>E35-E34</f>
        <v>-1629.1</v>
      </c>
      <c r="F36" s="97">
        <f>F35-F34</f>
        <v>-2104.7288359788363</v>
      </c>
      <c r="G36" s="96">
        <f>G35-G34</f>
        <v>-0.4405318898346966</v>
      </c>
      <c r="H36" s="96">
        <f>H35-H34</f>
        <v>-0.44922599807101937</v>
      </c>
      <c r="I36" s="179"/>
      <c r="J36" s="179"/>
      <c r="L36" s="179"/>
    </row>
    <row r="37" spans="2:12" ht="15" x14ac:dyDescent="0.2">
      <c r="B37" s="163" t="s">
        <v>69</v>
      </c>
      <c r="C37" s="99" t="s">
        <v>45</v>
      </c>
      <c r="D37" s="84">
        <v>150</v>
      </c>
      <c r="E37" s="186">
        <v>2794.4</v>
      </c>
      <c r="F37" s="102">
        <f>E37/D37*1000</f>
        <v>18629.333333333336</v>
      </c>
      <c r="G37" s="85">
        <f>D37*100/D67</f>
        <v>4.3923865300146412</v>
      </c>
      <c r="H37" s="85">
        <f>E37*100/E67</f>
        <v>4.539067918711309</v>
      </c>
      <c r="I37" s="92"/>
      <c r="J37" s="92"/>
      <c r="L37" s="92"/>
    </row>
    <row r="38" spans="2:12" s="135" customFormat="1" ht="13.5" x14ac:dyDescent="0.25">
      <c r="B38" s="169"/>
      <c r="C38" s="88" t="s">
        <v>46</v>
      </c>
      <c r="D38" s="89">
        <v>40</v>
      </c>
      <c r="E38" s="116">
        <v>650</v>
      </c>
      <c r="F38" s="91">
        <f>E38/D38*1000</f>
        <v>16250</v>
      </c>
      <c r="G38" s="90">
        <f>D38*100/D68</f>
        <v>4.2060988433228177</v>
      </c>
      <c r="H38" s="90">
        <f>E38*100/E68</f>
        <v>4.2823166674352882</v>
      </c>
    </row>
    <row r="39" spans="2:12" s="137" customFormat="1" x14ac:dyDescent="0.2">
      <c r="B39" s="175"/>
      <c r="C39" s="94" t="s">
        <v>47</v>
      </c>
      <c r="D39" s="95">
        <f>D38-D37</f>
        <v>-110</v>
      </c>
      <c r="E39" s="132">
        <f>E38-E37</f>
        <v>-2144.4</v>
      </c>
      <c r="F39" s="97">
        <f>F38-F37</f>
        <v>-2379.3333333333358</v>
      </c>
      <c r="G39" s="96">
        <f>G38-G37</f>
        <v>-0.1862876866918235</v>
      </c>
      <c r="H39" s="96">
        <f>H38-H37</f>
        <v>-0.25675125127602083</v>
      </c>
    </row>
    <row r="40" spans="2:12" ht="15" x14ac:dyDescent="0.2">
      <c r="B40" s="180" t="s">
        <v>70</v>
      </c>
      <c r="C40" s="83" t="s">
        <v>45</v>
      </c>
      <c r="D40" s="84">
        <v>56</v>
      </c>
      <c r="E40" s="186">
        <v>1007</v>
      </c>
      <c r="F40" s="107">
        <f>E40/D40*1000</f>
        <v>17982.142857142859</v>
      </c>
      <c r="G40" s="168">
        <f>D40*100/D67</f>
        <v>1.6398243045387995</v>
      </c>
      <c r="H40" s="85">
        <f>E40*100/E67</f>
        <v>1.6357147846200575</v>
      </c>
    </row>
    <row r="41" spans="2:12" s="135" customFormat="1" ht="13.5" x14ac:dyDescent="0.25">
      <c r="B41" s="169"/>
      <c r="C41" s="88" t="s">
        <v>46</v>
      </c>
      <c r="D41" s="89">
        <v>27</v>
      </c>
      <c r="E41" s="116">
        <v>478.5</v>
      </c>
      <c r="F41" s="91">
        <f>E41/D41*1000</f>
        <v>17722.222222222223</v>
      </c>
      <c r="G41" s="90">
        <f>D41*100/D68</f>
        <v>2.8391167192429023</v>
      </c>
      <c r="H41" s="90">
        <f>E41*100/E68</f>
        <v>3.1524438851812082</v>
      </c>
    </row>
    <row r="42" spans="2:12" s="137" customFormat="1" x14ac:dyDescent="0.2">
      <c r="B42" s="175"/>
      <c r="C42" s="94" t="s">
        <v>47</v>
      </c>
      <c r="D42" s="95">
        <f>D41-D40</f>
        <v>-29</v>
      </c>
      <c r="E42" s="132">
        <f>E41-E40</f>
        <v>-528.5</v>
      </c>
      <c r="F42" s="97">
        <f>F41-F40</f>
        <v>-259.92063492063608</v>
      </c>
      <c r="G42" s="96">
        <f>G41-G40</f>
        <v>1.1992924147041029</v>
      </c>
      <c r="H42" s="96">
        <f>H41-H40</f>
        <v>1.5167291005611507</v>
      </c>
    </row>
    <row r="43" spans="2:12" ht="15" x14ac:dyDescent="0.2">
      <c r="B43" s="163" t="s">
        <v>71</v>
      </c>
      <c r="C43" s="99" t="s">
        <v>45</v>
      </c>
      <c r="D43" s="84">
        <v>169</v>
      </c>
      <c r="E43" s="186">
        <v>3200.7</v>
      </c>
      <c r="F43" s="102">
        <f>E43/D43*1000</f>
        <v>18939.053254437869</v>
      </c>
      <c r="G43" s="85">
        <f>D43*100/D67</f>
        <v>4.9487554904831628</v>
      </c>
      <c r="H43" s="85">
        <f>E43*100/E67</f>
        <v>5.1990390378683395</v>
      </c>
    </row>
    <row r="44" spans="2:12" s="135" customFormat="1" ht="13.5" x14ac:dyDescent="0.25">
      <c r="B44" s="169"/>
      <c r="C44" s="88" t="s">
        <v>46</v>
      </c>
      <c r="D44" s="89">
        <v>0</v>
      </c>
      <c r="E44" s="116">
        <v>0</v>
      </c>
      <c r="F44" s="91">
        <v>0</v>
      </c>
      <c r="G44" s="90">
        <f>D44*100/D68</f>
        <v>0</v>
      </c>
      <c r="H44" s="90">
        <f>E44*100/E68</f>
        <v>0</v>
      </c>
    </row>
    <row r="45" spans="2:12" s="137" customFormat="1" x14ac:dyDescent="0.2">
      <c r="B45" s="175"/>
      <c r="C45" s="94" t="s">
        <v>47</v>
      </c>
      <c r="D45" s="95">
        <f>D44-D43</f>
        <v>-169</v>
      </c>
      <c r="E45" s="132">
        <f>E44-E43</f>
        <v>-3200.7</v>
      </c>
      <c r="F45" s="97">
        <f>F44-F43</f>
        <v>-18939.053254437869</v>
      </c>
      <c r="G45" s="96">
        <f>G44-G43</f>
        <v>-4.9487554904831628</v>
      </c>
      <c r="H45" s="96">
        <f>H44-H43</f>
        <v>-5.1990390378683395</v>
      </c>
    </row>
    <row r="46" spans="2:12" ht="15" x14ac:dyDescent="0.2">
      <c r="B46" s="180" t="s">
        <v>72</v>
      </c>
      <c r="C46" s="83" t="s">
        <v>45</v>
      </c>
      <c r="D46" s="84">
        <v>164</v>
      </c>
      <c r="E46" s="186">
        <v>3075.8</v>
      </c>
      <c r="F46" s="107">
        <f>E46/D46*1000</f>
        <v>18754.878048780491</v>
      </c>
      <c r="G46" s="168">
        <f>D46*100/D67</f>
        <v>4.8023426061493408</v>
      </c>
      <c r="H46" s="85">
        <f>E46*100/E67</f>
        <v>4.9961584255554845</v>
      </c>
    </row>
    <row r="47" spans="2:12" s="135" customFormat="1" ht="13.5" x14ac:dyDescent="0.25">
      <c r="B47" s="169"/>
      <c r="C47" s="88" t="s">
        <v>46</v>
      </c>
      <c r="D47" s="89">
        <v>52</v>
      </c>
      <c r="E47" s="116">
        <v>994.1</v>
      </c>
      <c r="F47" s="91">
        <f>E47/D47*1000</f>
        <v>19117.307692307695</v>
      </c>
      <c r="G47" s="90">
        <f>D47*100/D68</f>
        <v>5.4679284963196633</v>
      </c>
      <c r="H47" s="90">
        <f>E47*100/E68</f>
        <v>6.5493092293806461</v>
      </c>
    </row>
    <row r="48" spans="2:12" s="137" customFormat="1" x14ac:dyDescent="0.2">
      <c r="B48" s="175"/>
      <c r="C48" s="94" t="s">
        <v>47</v>
      </c>
      <c r="D48" s="95">
        <f>D47-D46</f>
        <v>-112</v>
      </c>
      <c r="E48" s="132">
        <f>E47-E46</f>
        <v>-2081.7000000000003</v>
      </c>
      <c r="F48" s="97">
        <f>F47-F46</f>
        <v>362.42964352720446</v>
      </c>
      <c r="G48" s="96">
        <f>G47-G46</f>
        <v>0.66558589017032244</v>
      </c>
      <c r="H48" s="96">
        <f>H47-H46</f>
        <v>1.5531508038251616</v>
      </c>
    </row>
    <row r="49" spans="2:8" ht="15" x14ac:dyDescent="0.2">
      <c r="B49" s="163" t="s">
        <v>73</v>
      </c>
      <c r="C49" s="99" t="s">
        <v>45</v>
      </c>
      <c r="D49" s="84">
        <v>179</v>
      </c>
      <c r="E49" s="186">
        <v>3139</v>
      </c>
      <c r="F49" s="102">
        <f>E49/D49*1000</f>
        <v>17536.312849162012</v>
      </c>
      <c r="G49" s="85">
        <f>D49*100/D67</f>
        <v>5.2415812591508049</v>
      </c>
      <c r="H49" s="85">
        <f>E49*100/E67</f>
        <v>5.0988169899924136</v>
      </c>
    </row>
    <row r="50" spans="2:8" s="135" customFormat="1" ht="13.5" x14ac:dyDescent="0.25">
      <c r="B50" s="169"/>
      <c r="C50" s="88" t="s">
        <v>46</v>
      </c>
      <c r="D50" s="89">
        <v>90</v>
      </c>
      <c r="E50" s="116">
        <v>1153.4000000000001</v>
      </c>
      <c r="F50" s="91">
        <f>E50/D50*1000</f>
        <v>12815.555555555557</v>
      </c>
      <c r="G50" s="90">
        <f>D50*100/D68</f>
        <v>9.4637223974763405</v>
      </c>
      <c r="H50" s="90">
        <f>E50*100/E68</f>
        <v>7.5988062218767105</v>
      </c>
    </row>
    <row r="51" spans="2:8" s="137" customFormat="1" x14ac:dyDescent="0.2">
      <c r="B51" s="175"/>
      <c r="C51" s="94" t="s">
        <v>47</v>
      </c>
      <c r="D51" s="95">
        <f>D50-D49</f>
        <v>-89</v>
      </c>
      <c r="E51" s="132">
        <f>E50-E49</f>
        <v>-1985.6</v>
      </c>
      <c r="F51" s="97">
        <f>F50-F49</f>
        <v>-4720.7572936064553</v>
      </c>
      <c r="G51" s="185">
        <f>G50-G49</f>
        <v>4.2221411383255356</v>
      </c>
      <c r="H51" s="96">
        <f>H50-H49</f>
        <v>2.4999892318842969</v>
      </c>
    </row>
    <row r="52" spans="2:8" ht="15" x14ac:dyDescent="0.2">
      <c r="B52" s="195" t="s">
        <v>74</v>
      </c>
      <c r="C52" s="83" t="s">
        <v>45</v>
      </c>
      <c r="D52" s="84">
        <v>216</v>
      </c>
      <c r="E52" s="186">
        <v>3476.8</v>
      </c>
      <c r="F52" s="107">
        <f>E52/D52*1000</f>
        <v>16096.296296296297</v>
      </c>
      <c r="G52" s="168">
        <f>D52*100/D67</f>
        <v>6.3250366032210836</v>
      </c>
      <c r="H52" s="85">
        <f>E52*100/E67</f>
        <v>5.6475205195303033</v>
      </c>
    </row>
    <row r="53" spans="2:8" s="135" customFormat="1" ht="13.5" x14ac:dyDescent="0.25">
      <c r="B53" s="169"/>
      <c r="C53" s="88" t="s">
        <v>46</v>
      </c>
      <c r="D53" s="89">
        <v>117</v>
      </c>
      <c r="E53" s="116">
        <v>1449.1</v>
      </c>
      <c r="F53" s="91">
        <f>E53/D53*1000</f>
        <v>12385.470085470084</v>
      </c>
      <c r="G53" s="90">
        <f>D53*100/D68</f>
        <v>12.302839116719243</v>
      </c>
      <c r="H53" s="90">
        <f>E53*100/E68</f>
        <v>9.5469308965853479</v>
      </c>
    </row>
    <row r="54" spans="2:8" s="137" customFormat="1" x14ac:dyDescent="0.2">
      <c r="B54" s="175"/>
      <c r="C54" s="94" t="s">
        <v>47</v>
      </c>
      <c r="D54" s="95">
        <f>D53-D52</f>
        <v>-99</v>
      </c>
      <c r="E54" s="132">
        <f>E53-E52</f>
        <v>-2027.7000000000003</v>
      </c>
      <c r="F54" s="97">
        <f>F53-F52</f>
        <v>-3710.8262108262134</v>
      </c>
      <c r="G54" s="96">
        <f>G53-G52</f>
        <v>5.9778025134981592</v>
      </c>
      <c r="H54" s="96">
        <f>H53-H52</f>
        <v>3.8994103770550446</v>
      </c>
    </row>
    <row r="55" spans="2:8" ht="15" x14ac:dyDescent="0.2">
      <c r="B55" s="163" t="s">
        <v>75</v>
      </c>
      <c r="C55" s="99" t="s">
        <v>45</v>
      </c>
      <c r="D55" s="249">
        <v>329</v>
      </c>
      <c r="E55" s="186">
        <v>5764.9</v>
      </c>
      <c r="F55" s="102">
        <f>E55/D55*1000</f>
        <v>17522.492401215804</v>
      </c>
      <c r="G55" s="85">
        <f>D55*100/D67</f>
        <v>9.633967789165446</v>
      </c>
      <c r="H55" s="85">
        <f>E55*100/E67</f>
        <v>9.3641828816843784</v>
      </c>
    </row>
    <row r="56" spans="2:8" s="135" customFormat="1" ht="13.5" x14ac:dyDescent="0.25">
      <c r="B56" s="169"/>
      <c r="C56" s="88" t="s">
        <v>46</v>
      </c>
      <c r="D56" s="169">
        <v>121</v>
      </c>
      <c r="E56" s="116">
        <v>2230</v>
      </c>
      <c r="F56" s="91">
        <f>E56/D56*1000</f>
        <v>18429.752066115703</v>
      </c>
      <c r="G56" s="90">
        <f>D56*100/D68</f>
        <v>12.723449001051526</v>
      </c>
      <c r="H56" s="90">
        <f>E56*100/E68</f>
        <v>14.691640259047219</v>
      </c>
    </row>
    <row r="57" spans="2:8" s="137" customFormat="1" x14ac:dyDescent="0.2">
      <c r="B57" s="175"/>
      <c r="C57" s="94" t="s">
        <v>47</v>
      </c>
      <c r="D57" s="95">
        <f>D56-D55</f>
        <v>-208</v>
      </c>
      <c r="E57" s="132">
        <f>E56-E55</f>
        <v>-3534.8999999999996</v>
      </c>
      <c r="F57" s="97">
        <f>F56-F55</f>
        <v>907.25966489989878</v>
      </c>
      <c r="G57" s="185">
        <f>G56-G55</f>
        <v>3.0894812118860795</v>
      </c>
      <c r="H57" s="185">
        <f>H56-H55</f>
        <v>5.3274573773628404</v>
      </c>
    </row>
    <row r="58" spans="2:8" ht="15" x14ac:dyDescent="0.2">
      <c r="B58" s="180" t="s">
        <v>76</v>
      </c>
      <c r="C58" s="83" t="s">
        <v>45</v>
      </c>
      <c r="D58" s="249">
        <v>155</v>
      </c>
      <c r="E58" s="328">
        <v>2703.4</v>
      </c>
      <c r="F58" s="107">
        <f>E58/D58*1000</f>
        <v>17441.290322580644</v>
      </c>
      <c r="G58" s="168">
        <f>D58*100/D67</f>
        <v>4.5387994143484622</v>
      </c>
      <c r="H58" s="168">
        <f>E58*100/E67</f>
        <v>4.3912525806771239</v>
      </c>
    </row>
    <row r="59" spans="2:8" s="135" customFormat="1" ht="13.5" x14ac:dyDescent="0.25">
      <c r="B59" s="169"/>
      <c r="C59" s="88" t="s">
        <v>46</v>
      </c>
      <c r="D59" s="169">
        <v>3</v>
      </c>
      <c r="E59" s="318">
        <v>38</v>
      </c>
      <c r="F59" s="91">
        <f>E59/D59*1000</f>
        <v>12666.666666666666</v>
      </c>
      <c r="G59" s="90">
        <f>D59*100/D68</f>
        <v>0.31545741324921134</v>
      </c>
      <c r="H59" s="90">
        <f>E59*100/E68</f>
        <v>0.25035082055775532</v>
      </c>
    </row>
    <row r="60" spans="2:8" s="137" customFormat="1" x14ac:dyDescent="0.2">
      <c r="B60" s="175"/>
      <c r="C60" s="94" t="s">
        <v>47</v>
      </c>
      <c r="D60" s="175">
        <f>D59-D58</f>
        <v>-152</v>
      </c>
      <c r="E60" s="132">
        <f>E59-E58</f>
        <v>-2665.4</v>
      </c>
      <c r="F60" s="97">
        <f>F59-F58</f>
        <v>-4774.6236559139779</v>
      </c>
      <c r="G60" s="96">
        <f>G59-G58</f>
        <v>-4.2233420010992511</v>
      </c>
      <c r="H60" s="96">
        <f>H59-H58</f>
        <v>-4.1409017601193687</v>
      </c>
    </row>
    <row r="61" spans="2:8" ht="15" x14ac:dyDescent="0.2">
      <c r="B61" s="163" t="s">
        <v>77</v>
      </c>
      <c r="C61" s="99" t="s">
        <v>45</v>
      </c>
      <c r="D61" s="249">
        <v>105</v>
      </c>
      <c r="E61" s="186">
        <v>1953.9</v>
      </c>
      <c r="F61" s="102">
        <f>E61/D61*1000</f>
        <v>18608.571428571431</v>
      </c>
      <c r="G61" s="85">
        <f>D61*100/D67</f>
        <v>3.0746705710102491</v>
      </c>
      <c r="H61" s="85">
        <f>E61*100/E67</f>
        <v>3.1738064723625921</v>
      </c>
    </row>
    <row r="62" spans="2:8" s="135" customFormat="1" ht="13.5" x14ac:dyDescent="0.25">
      <c r="B62" s="169"/>
      <c r="C62" s="88" t="s">
        <v>46</v>
      </c>
      <c r="D62" s="169">
        <v>54</v>
      </c>
      <c r="E62" s="116">
        <v>799.3</v>
      </c>
      <c r="F62" s="91">
        <f>E62/D62*1000</f>
        <v>14801.85185185185</v>
      </c>
      <c r="G62" s="90">
        <f>D62*100/D68</f>
        <v>5.6782334384858046</v>
      </c>
      <c r="H62" s="90">
        <f>E62*100/E68</f>
        <v>5.2659318650477314</v>
      </c>
    </row>
    <row r="63" spans="2:8" s="137" customFormat="1" x14ac:dyDescent="0.2">
      <c r="B63" s="175"/>
      <c r="C63" s="94" t="s">
        <v>47</v>
      </c>
      <c r="D63" s="175">
        <f>D62-D61</f>
        <v>-51</v>
      </c>
      <c r="E63" s="132">
        <f>E62-E61</f>
        <v>-1154.6000000000001</v>
      </c>
      <c r="F63" s="97">
        <f>F62-F61</f>
        <v>-3806.7195767195808</v>
      </c>
      <c r="G63" s="185">
        <f>G62-G61</f>
        <v>2.6035628674755555</v>
      </c>
      <c r="H63" s="185">
        <f>H62-H61</f>
        <v>2.0921253926851393</v>
      </c>
    </row>
    <row r="64" spans="2:8" ht="15" x14ac:dyDescent="0.2">
      <c r="B64" s="180" t="s">
        <v>78</v>
      </c>
      <c r="C64" s="83" t="s">
        <v>45</v>
      </c>
      <c r="D64" s="249">
        <v>88</v>
      </c>
      <c r="E64" s="328">
        <v>1633.6</v>
      </c>
      <c r="F64" s="107">
        <f>E64/D64*1000</f>
        <v>18563.636363636364</v>
      </c>
      <c r="G64" s="168">
        <f>D64*100/D67</f>
        <v>2.5768667642752563</v>
      </c>
      <c r="H64" s="168">
        <f>E64*100/E67</f>
        <v>2.6535289693697379</v>
      </c>
    </row>
    <row r="65" spans="2:10" s="135" customFormat="1" ht="13.5" x14ac:dyDescent="0.25">
      <c r="B65" s="169"/>
      <c r="C65" s="88" t="s">
        <v>46</v>
      </c>
      <c r="D65" s="169">
        <v>26</v>
      </c>
      <c r="E65" s="318">
        <v>492.8</v>
      </c>
      <c r="F65" s="91">
        <f>E65/D65*1000</f>
        <v>18953.846153846152</v>
      </c>
      <c r="G65" s="90">
        <f>D65*100/D68</f>
        <v>2.7339642481598316</v>
      </c>
      <c r="H65" s="90">
        <f>E65*100/E68</f>
        <v>3.2466548518647844</v>
      </c>
    </row>
    <row r="66" spans="2:10" s="137" customFormat="1" x14ac:dyDescent="0.2">
      <c r="B66" s="175"/>
      <c r="C66" s="94" t="s">
        <v>47</v>
      </c>
      <c r="D66" s="175">
        <f>D65-D64</f>
        <v>-62</v>
      </c>
      <c r="E66" s="132">
        <f>E65-E64</f>
        <v>-1140.8</v>
      </c>
      <c r="F66" s="97">
        <f>F65-F64</f>
        <v>390.20979020978848</v>
      </c>
      <c r="G66" s="96">
        <f>G65-G64</f>
        <v>0.15709748388457534</v>
      </c>
      <c r="H66" s="96">
        <f>H65-H64</f>
        <v>0.5931258824950465</v>
      </c>
    </row>
    <row r="67" spans="2:10" s="73" customFormat="1" ht="15.75" x14ac:dyDescent="0.25">
      <c r="B67" s="196"/>
      <c r="C67" s="197" t="s">
        <v>45</v>
      </c>
      <c r="D67" s="299">
        <f>D7+D10+D13+D16+D19+D22+D25+D28+D31+D34+D37+D40+D43+D46+D49+D52+D55+D58+D61+D64</f>
        <v>3415</v>
      </c>
      <c r="E67" s="319">
        <f>E7+E10+E13+E16+E19+E22+E25+E28+E31+E34+E37+E40+E43+E46+E49+E52+E55+E58+E61+E64</f>
        <v>61563.30000000001</v>
      </c>
      <c r="F67" s="302">
        <f>E67/D67*1000</f>
        <v>18027.320644216692</v>
      </c>
      <c r="G67" s="198">
        <f>G7+G10+G13+G16+G19+G22+G25+G28+G31+G34+G37+G40+G43+G46+G49+G52+G55+G58+G61+G64</f>
        <v>99.999999999999972</v>
      </c>
      <c r="H67" s="198">
        <f>H7+H10+H13+H16+H19+H22+H25+H28+H31+H34+H37+H40+H43+H46+H49+H52+H55+H58+H61+H64</f>
        <v>99.999999999999972</v>
      </c>
    </row>
    <row r="68" spans="2:10" s="135" customFormat="1" ht="15.75" x14ac:dyDescent="0.25">
      <c r="B68" s="201" t="s">
        <v>79</v>
      </c>
      <c r="C68" s="202" t="s">
        <v>46</v>
      </c>
      <c r="D68" s="305">
        <f>D8+D11+D14+D17+D20+D23+D26+D29+D32+D35+D38+D41+D44+D47+D50+D53+D56+D59+D62+D65</f>
        <v>951</v>
      </c>
      <c r="E68" s="320">
        <f>E8+E11+E14+E17+E20+E23+E26+E29+E32+E35+E38+E41+E44+E47+E50+E53+E56+E59+E62+E65</f>
        <v>15178.699999999999</v>
      </c>
      <c r="F68" s="204">
        <f>E68/D68*1000</f>
        <v>15960.778128286014</v>
      </c>
      <c r="G68" s="203">
        <f>G8+G11+G14+G17+G20+G23+G26+G29+G32+G35+G38+G41+G44+G47+G50+G53+G56+G59+G62+G65</f>
        <v>100</v>
      </c>
      <c r="H68" s="203">
        <f>H8+H11+H14+H17+H20+H23+H26+H29+H32+H35+H38+H41+H44+H47+H50+H53+H56+H59+H62+H65</f>
        <v>100.00000000000001</v>
      </c>
      <c r="J68" s="327"/>
    </row>
    <row r="69" spans="2:10" s="137" customFormat="1" ht="15.75" x14ac:dyDescent="0.25">
      <c r="B69" s="206"/>
      <c r="C69" s="206" t="s">
        <v>47</v>
      </c>
      <c r="D69" s="309">
        <f>D68-D67</f>
        <v>-2464</v>
      </c>
      <c r="E69" s="208">
        <f>E68-E67</f>
        <v>-46384.600000000013</v>
      </c>
      <c r="F69" s="312">
        <f>F68-F67</f>
        <v>-2066.5425159306778</v>
      </c>
      <c r="G69" s="209" t="s">
        <v>80</v>
      </c>
      <c r="H69" s="209" t="s">
        <v>80</v>
      </c>
    </row>
    <row r="70" spans="2:10" x14ac:dyDescent="0.2">
      <c r="B70" t="s">
        <v>49</v>
      </c>
      <c r="C70" s="210"/>
      <c r="D70" s="141"/>
      <c r="H70" s="211"/>
    </row>
    <row r="71" spans="2:10" x14ac:dyDescent="0.2">
      <c r="B71" t="s">
        <v>50</v>
      </c>
      <c r="C71" s="210"/>
      <c r="D71" s="141"/>
      <c r="H71" s="211"/>
    </row>
    <row r="72" spans="2:10" x14ac:dyDescent="0.2">
      <c r="B72" t="s">
        <v>51</v>
      </c>
      <c r="C72" s="210"/>
      <c r="D72" s="141"/>
      <c r="H72" s="211"/>
    </row>
    <row r="73" spans="2:10" x14ac:dyDescent="0.2">
      <c r="H73" s="211"/>
    </row>
    <row r="74" spans="2:10" x14ac:dyDescent="0.2">
      <c r="H74" s="211"/>
    </row>
    <row r="75" spans="2:10" x14ac:dyDescent="0.2">
      <c r="H75" s="211"/>
    </row>
    <row r="76" spans="2:10" x14ac:dyDescent="0.2">
      <c r="H76" s="211"/>
    </row>
    <row r="77" spans="2:10" x14ac:dyDescent="0.2">
      <c r="H77" s="211"/>
    </row>
    <row r="78" spans="2:10" x14ac:dyDescent="0.2">
      <c r="H78" s="211"/>
    </row>
    <row r="79" spans="2:10" x14ac:dyDescent="0.2">
      <c r="H79" s="211"/>
    </row>
    <row r="80" spans="2:10" x14ac:dyDescent="0.2">
      <c r="H80" s="211"/>
    </row>
  </sheetData>
  <mergeCells count="4">
    <mergeCell ref="G1:H1"/>
    <mergeCell ref="B2:H3"/>
    <mergeCell ref="B5:C5"/>
    <mergeCell ref="B6:C6"/>
  </mergeCells>
  <pageMargins left="1.1200000000000001" right="0.75" top="0.43" bottom="0.45" header="0.5" footer="0.5"/>
  <pageSetup paperSize="9" scale="7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0"/>
  <sheetViews>
    <sheetView tabSelected="1" zoomScaleNormal="100" workbookViewId="0">
      <selection activeCell="D5" sqref="D5"/>
    </sheetView>
  </sheetViews>
  <sheetFormatPr defaultRowHeight="12.75" x14ac:dyDescent="0.2"/>
  <cols>
    <col min="1" max="1" width="4.7109375" customWidth="1"/>
    <col min="2" max="2" width="22.28515625" customWidth="1"/>
    <col min="3" max="3" width="2.5703125" customWidth="1"/>
    <col min="4" max="5" width="15.28515625" customWidth="1"/>
    <col min="6" max="6" width="15" customWidth="1"/>
    <col min="7" max="7" width="13.5703125" style="87" customWidth="1"/>
    <col min="8" max="8" width="16.85546875" style="87" customWidth="1"/>
    <col min="10" max="10" width="13" customWidth="1"/>
  </cols>
  <sheetData>
    <row r="1" spans="2:12" x14ac:dyDescent="0.2">
      <c r="G1" s="146" t="s">
        <v>126</v>
      </c>
      <c r="H1" s="146"/>
    </row>
    <row r="2" spans="2:12" ht="15.75" customHeight="1" x14ac:dyDescent="0.2"/>
    <row r="3" spans="2:12" ht="30.75" customHeight="1" x14ac:dyDescent="0.25">
      <c r="B3" s="324" t="s">
        <v>127</v>
      </c>
      <c r="C3" s="324"/>
      <c r="D3" s="324"/>
      <c r="E3" s="324"/>
      <c r="F3" s="324"/>
      <c r="G3" s="324"/>
      <c r="H3" s="324"/>
    </row>
    <row r="4" spans="2:12" ht="15.75" customHeight="1" x14ac:dyDescent="0.25">
      <c r="B4" s="325"/>
      <c r="C4" s="325"/>
      <c r="D4" s="326"/>
      <c r="E4" s="326"/>
      <c r="F4" s="326"/>
      <c r="G4" s="326"/>
      <c r="H4" s="326"/>
    </row>
    <row r="5" spans="2:12" s="3" customFormat="1" ht="84" x14ac:dyDescent="0.25">
      <c r="B5" s="148" t="s">
        <v>35</v>
      </c>
      <c r="C5" s="149"/>
      <c r="D5" s="150" t="s">
        <v>128</v>
      </c>
      <c r="E5" s="152" t="s">
        <v>129</v>
      </c>
      <c r="F5" s="150" t="s">
        <v>130</v>
      </c>
      <c r="G5" s="154" t="s">
        <v>131</v>
      </c>
      <c r="H5" s="154" t="s">
        <v>132</v>
      </c>
      <c r="I5" s="155"/>
    </row>
    <row r="6" spans="2:12" s="81" customFormat="1" ht="11.25" x14ac:dyDescent="0.2">
      <c r="B6" s="156">
        <v>1</v>
      </c>
      <c r="C6" s="157"/>
      <c r="D6" s="79">
        <v>2</v>
      </c>
      <c r="E6" s="80">
        <v>3</v>
      </c>
      <c r="F6" s="79">
        <v>4</v>
      </c>
      <c r="G6" s="80">
        <v>5</v>
      </c>
      <c r="H6" s="79">
        <v>6</v>
      </c>
      <c r="I6" s="162"/>
    </row>
    <row r="7" spans="2:12" ht="15" x14ac:dyDescent="0.2">
      <c r="B7" s="163" t="s">
        <v>59</v>
      </c>
      <c r="C7" s="99" t="s">
        <v>45</v>
      </c>
      <c r="D7" s="84">
        <v>202</v>
      </c>
      <c r="E7" s="186">
        <v>3831.8</v>
      </c>
      <c r="F7" s="102">
        <f t="shared" ref="F7:F35" si="0">E7/D7*1000</f>
        <v>18969.30693069307</v>
      </c>
      <c r="G7" s="85">
        <f>D7*100/D67</f>
        <v>7.7217125382263001</v>
      </c>
      <c r="H7" s="85">
        <f>E7*100/E67</f>
        <v>7.8955719024953126</v>
      </c>
      <c r="I7" s="142"/>
      <c r="J7" s="92"/>
      <c r="K7" s="92"/>
      <c r="L7" s="92"/>
    </row>
    <row r="8" spans="2:12" s="135" customFormat="1" ht="13.5" x14ac:dyDescent="0.25">
      <c r="B8" s="169"/>
      <c r="C8" s="88" t="s">
        <v>46</v>
      </c>
      <c r="D8" s="89">
        <v>45</v>
      </c>
      <c r="E8" s="116">
        <v>842.5</v>
      </c>
      <c r="F8" s="91">
        <f t="shared" si="0"/>
        <v>18722.222222222223</v>
      </c>
      <c r="G8" s="90">
        <f>D8*100/D68</f>
        <v>8.1521739130434785</v>
      </c>
      <c r="H8" s="90">
        <f>E8*100/E68</f>
        <v>9.1893719595994856</v>
      </c>
      <c r="I8" s="173"/>
      <c r="J8" s="327"/>
      <c r="K8" s="174"/>
      <c r="L8" s="174"/>
    </row>
    <row r="9" spans="2:12" s="137" customFormat="1" x14ac:dyDescent="0.2">
      <c r="B9" s="175"/>
      <c r="C9" s="94" t="s">
        <v>47</v>
      </c>
      <c r="D9" s="95">
        <f>D8-D7</f>
        <v>-157</v>
      </c>
      <c r="E9" s="132">
        <f>E8-E7</f>
        <v>-2989.3</v>
      </c>
      <c r="F9" s="97">
        <f>F8-F7</f>
        <v>-247.08470847084754</v>
      </c>
      <c r="G9" s="96">
        <f>G8-G7</f>
        <v>0.43046137481717839</v>
      </c>
      <c r="H9" s="96">
        <f>H8-H7</f>
        <v>1.293800057104173</v>
      </c>
      <c r="I9" s="178"/>
      <c r="J9" s="179"/>
      <c r="K9" s="179"/>
      <c r="L9" s="179"/>
    </row>
    <row r="10" spans="2:12" ht="15" x14ac:dyDescent="0.2">
      <c r="B10" s="180" t="s">
        <v>60</v>
      </c>
      <c r="C10" s="83" t="s">
        <v>45</v>
      </c>
      <c r="D10" s="84">
        <v>100</v>
      </c>
      <c r="E10" s="186">
        <v>1931</v>
      </c>
      <c r="F10" s="107">
        <f t="shared" si="0"/>
        <v>19310</v>
      </c>
      <c r="G10" s="85">
        <f>D10*100/D67</f>
        <v>3.8226299694189603</v>
      </c>
      <c r="H10" s="85">
        <f>E10*100/E67</f>
        <v>3.9789000844820834</v>
      </c>
      <c r="I10" s="92"/>
      <c r="J10" s="92"/>
      <c r="K10" s="92"/>
      <c r="L10" s="92"/>
    </row>
    <row r="11" spans="2:12" s="135" customFormat="1" ht="13.5" x14ac:dyDescent="0.25">
      <c r="B11" s="169"/>
      <c r="C11" s="88" t="s">
        <v>46</v>
      </c>
      <c r="D11" s="89">
        <v>37</v>
      </c>
      <c r="E11" s="116">
        <v>589.79999999999995</v>
      </c>
      <c r="F11" s="91">
        <f t="shared" si="0"/>
        <v>15940.540540540538</v>
      </c>
      <c r="G11" s="90">
        <f>D11*100/D68</f>
        <v>6.7028985507246377</v>
      </c>
      <c r="H11" s="90">
        <f>E11*100/E68</f>
        <v>6.4331057350406837</v>
      </c>
      <c r="I11" s="174"/>
      <c r="J11" s="327"/>
      <c r="K11" s="174"/>
      <c r="L11" s="174"/>
    </row>
    <row r="12" spans="2:12" s="137" customFormat="1" x14ac:dyDescent="0.2">
      <c r="B12" s="183"/>
      <c r="C12" s="83" t="s">
        <v>47</v>
      </c>
      <c r="D12" s="95">
        <f>D11-D10</f>
        <v>-63</v>
      </c>
      <c r="E12" s="125">
        <f>E11-E10</f>
        <v>-1341.2</v>
      </c>
      <c r="F12" s="129">
        <f>F11-F10</f>
        <v>-3369.4594594594619</v>
      </c>
      <c r="G12" s="96">
        <f>G11-G10</f>
        <v>2.8802685813056774</v>
      </c>
      <c r="H12" s="96">
        <f>H11-H10</f>
        <v>2.4542056505586003</v>
      </c>
      <c r="I12" s="179"/>
      <c r="J12" s="179"/>
      <c r="K12" s="179"/>
      <c r="L12" s="179"/>
    </row>
    <row r="13" spans="2:12" ht="15" x14ac:dyDescent="0.2">
      <c r="B13" s="163" t="s">
        <v>61</v>
      </c>
      <c r="C13" s="99" t="s">
        <v>45</v>
      </c>
      <c r="D13" s="84">
        <v>84</v>
      </c>
      <c r="E13" s="186">
        <v>1532.7</v>
      </c>
      <c r="F13" s="102">
        <f t="shared" si="0"/>
        <v>18246.428571428572</v>
      </c>
      <c r="G13" s="85">
        <f>D13*100/D67</f>
        <v>3.2110091743119265</v>
      </c>
      <c r="H13" s="85">
        <f>E13*100/E67</f>
        <v>3.1581875502256289</v>
      </c>
      <c r="I13" s="92"/>
      <c r="J13" s="92"/>
      <c r="K13" s="92"/>
      <c r="L13" s="92"/>
    </row>
    <row r="14" spans="2:12" s="135" customFormat="1" ht="13.5" x14ac:dyDescent="0.25">
      <c r="B14" s="169"/>
      <c r="C14" s="88" t="s">
        <v>46</v>
      </c>
      <c r="D14" s="89">
        <v>17</v>
      </c>
      <c r="E14" s="116">
        <v>255</v>
      </c>
      <c r="F14" s="91">
        <f t="shared" si="0"/>
        <v>15000</v>
      </c>
      <c r="G14" s="90">
        <f>D14*100/D68</f>
        <v>3.0797101449275361</v>
      </c>
      <c r="H14" s="90">
        <f>E14*100/E68</f>
        <v>2.7813529373268473</v>
      </c>
      <c r="I14" s="174"/>
      <c r="J14" s="327"/>
      <c r="K14" s="174"/>
      <c r="L14" s="174"/>
    </row>
    <row r="15" spans="2:12" s="137" customFormat="1" x14ac:dyDescent="0.2">
      <c r="B15" s="175"/>
      <c r="C15" s="94" t="s">
        <v>47</v>
      </c>
      <c r="D15" s="95">
        <f>D14-D13</f>
        <v>-67</v>
      </c>
      <c r="E15" s="132">
        <f>E14-E13</f>
        <v>-1277.7</v>
      </c>
      <c r="F15" s="97">
        <f>F14-F13</f>
        <v>-3246.4285714285725</v>
      </c>
      <c r="G15" s="96">
        <f>G14-G13</f>
        <v>-0.13129902938439031</v>
      </c>
      <c r="H15" s="96">
        <f>H14-H13</f>
        <v>-0.37683461289878162</v>
      </c>
      <c r="I15" s="179"/>
      <c r="J15" s="179"/>
      <c r="K15" s="179"/>
      <c r="L15" s="179"/>
    </row>
    <row r="16" spans="2:12" ht="15" x14ac:dyDescent="0.2">
      <c r="B16" s="180" t="s">
        <v>62</v>
      </c>
      <c r="C16" s="83" t="s">
        <v>45</v>
      </c>
      <c r="D16" s="84">
        <v>296</v>
      </c>
      <c r="E16" s="186">
        <v>5306.1</v>
      </c>
      <c r="F16" s="107">
        <f t="shared" si="0"/>
        <v>17926.013513513513</v>
      </c>
      <c r="G16" s="85">
        <f>D16*100/D67</f>
        <v>11.314984709480122</v>
      </c>
      <c r="H16" s="85">
        <f>E16*100/E67</f>
        <v>10.933423997032824</v>
      </c>
      <c r="I16" s="92"/>
      <c r="J16" s="92"/>
      <c r="K16" s="92"/>
      <c r="L16" s="92"/>
    </row>
    <row r="17" spans="2:12" s="135" customFormat="1" ht="13.5" x14ac:dyDescent="0.25">
      <c r="B17" s="169"/>
      <c r="C17" s="88" t="s">
        <v>46</v>
      </c>
      <c r="D17" s="89">
        <v>95</v>
      </c>
      <c r="E17" s="116">
        <v>1372</v>
      </c>
      <c r="F17" s="91">
        <f t="shared" si="0"/>
        <v>14442.105263157895</v>
      </c>
      <c r="G17" s="90">
        <f>D17*100/D68</f>
        <v>17.210144927536231</v>
      </c>
      <c r="H17" s="90">
        <f>E17*100/E68</f>
        <v>14.964769529460529</v>
      </c>
      <c r="I17" s="174"/>
      <c r="J17" s="327"/>
      <c r="K17" s="174"/>
      <c r="L17" s="174"/>
    </row>
    <row r="18" spans="2:12" s="137" customFormat="1" x14ac:dyDescent="0.2">
      <c r="B18" s="183"/>
      <c r="C18" s="83" t="s">
        <v>47</v>
      </c>
      <c r="D18" s="95">
        <f>D17-D16</f>
        <v>-201</v>
      </c>
      <c r="E18" s="125">
        <f>E17-E16</f>
        <v>-3934.1000000000004</v>
      </c>
      <c r="F18" s="129">
        <f>F17-F16</f>
        <v>-3483.9082503556183</v>
      </c>
      <c r="G18" s="96">
        <f>G17-G16</f>
        <v>5.8951602180561089</v>
      </c>
      <c r="H18" s="96">
        <f>H17-H16</f>
        <v>4.0313455324277054</v>
      </c>
      <c r="I18" s="179"/>
      <c r="J18" s="179"/>
      <c r="K18" s="179"/>
      <c r="L18" s="179"/>
    </row>
    <row r="19" spans="2:12" ht="15" x14ac:dyDescent="0.2">
      <c r="B19" s="163" t="s">
        <v>63</v>
      </c>
      <c r="C19" s="99" t="s">
        <v>45</v>
      </c>
      <c r="D19" s="84">
        <v>243</v>
      </c>
      <c r="E19" s="186">
        <v>4525.6000000000004</v>
      </c>
      <c r="F19" s="102">
        <f t="shared" si="0"/>
        <v>18623.868312757204</v>
      </c>
      <c r="G19" s="85">
        <f>D19*100/D67</f>
        <v>9.2889908256880727</v>
      </c>
      <c r="H19" s="85">
        <f>E19*100/E67</f>
        <v>9.3251736003791397</v>
      </c>
      <c r="I19" s="92"/>
      <c r="J19" s="92"/>
      <c r="K19" s="92"/>
      <c r="L19" s="92"/>
    </row>
    <row r="20" spans="2:12" s="135" customFormat="1" ht="13.5" x14ac:dyDescent="0.25">
      <c r="B20" s="169"/>
      <c r="C20" s="88" t="s">
        <v>46</v>
      </c>
      <c r="D20" s="89">
        <v>35</v>
      </c>
      <c r="E20" s="116">
        <v>658</v>
      </c>
      <c r="F20" s="91">
        <f t="shared" si="0"/>
        <v>18800</v>
      </c>
      <c r="G20" s="90">
        <f>D20*100/D68</f>
        <v>6.3405797101449277</v>
      </c>
      <c r="H20" s="90">
        <f>E20*100/E68</f>
        <v>7.1769813049453557</v>
      </c>
      <c r="I20" s="174"/>
      <c r="J20" s="327"/>
      <c r="K20" s="174"/>
      <c r="L20" s="174"/>
    </row>
    <row r="21" spans="2:12" s="137" customFormat="1" x14ac:dyDescent="0.2">
      <c r="B21" s="175"/>
      <c r="C21" s="94" t="s">
        <v>47</v>
      </c>
      <c r="D21" s="95">
        <f>D20-D19</f>
        <v>-208</v>
      </c>
      <c r="E21" s="132">
        <f>E20-E19</f>
        <v>-3867.6000000000004</v>
      </c>
      <c r="F21" s="97">
        <f>F20-F19</f>
        <v>176.13168724279603</v>
      </c>
      <c r="G21" s="96">
        <f>G20-G19</f>
        <v>-2.9484111155431449</v>
      </c>
      <c r="H21" s="96">
        <f>H20-H19</f>
        <v>-2.148192295433784</v>
      </c>
      <c r="I21" s="179"/>
      <c r="J21" s="179"/>
      <c r="K21" s="179"/>
      <c r="L21" s="179"/>
    </row>
    <row r="22" spans="2:12" ht="15" x14ac:dyDescent="0.2">
      <c r="B22" s="180" t="s">
        <v>64</v>
      </c>
      <c r="C22" s="83" t="s">
        <v>45</v>
      </c>
      <c r="D22" s="84">
        <v>108</v>
      </c>
      <c r="E22" s="186">
        <v>2063</v>
      </c>
      <c r="F22" s="107">
        <f t="shared" si="0"/>
        <v>19101.85185185185</v>
      </c>
      <c r="G22" s="85">
        <f>D22*100/D67</f>
        <v>4.1284403669724767</v>
      </c>
      <c r="H22" s="85">
        <f>E22*100/E67</f>
        <v>4.2508911829552245</v>
      </c>
      <c r="I22" s="92"/>
      <c r="J22" s="92"/>
      <c r="K22" s="92"/>
      <c r="L22" s="92"/>
    </row>
    <row r="23" spans="2:12" s="135" customFormat="1" ht="13.5" x14ac:dyDescent="0.25">
      <c r="B23" s="169"/>
      <c r="C23" s="88" t="s">
        <v>46</v>
      </c>
      <c r="D23" s="89">
        <v>33</v>
      </c>
      <c r="E23" s="116">
        <v>648.20000000000005</v>
      </c>
      <c r="F23" s="91">
        <f t="shared" si="0"/>
        <v>19642.424242424244</v>
      </c>
      <c r="G23" s="90">
        <f>D23*100/D68</f>
        <v>5.9782608695652177</v>
      </c>
      <c r="H23" s="90">
        <f>E23*100/E68</f>
        <v>7.0700900940206379</v>
      </c>
      <c r="I23" s="174"/>
      <c r="J23" s="327"/>
      <c r="K23" s="174"/>
      <c r="L23" s="174"/>
    </row>
    <row r="24" spans="2:12" s="137" customFormat="1" x14ac:dyDescent="0.2">
      <c r="B24" s="183"/>
      <c r="C24" s="83" t="s">
        <v>47</v>
      </c>
      <c r="D24" s="95">
        <f>D23-D22</f>
        <v>-75</v>
      </c>
      <c r="E24" s="125">
        <f>E23-E22</f>
        <v>-1414.8</v>
      </c>
      <c r="F24" s="129">
        <f>F23-F22</f>
        <v>540.57239057239349</v>
      </c>
      <c r="G24" s="96">
        <f>G23-G22</f>
        <v>1.849820502592741</v>
      </c>
      <c r="H24" s="96">
        <f>H23-H22</f>
        <v>2.8191989110654134</v>
      </c>
      <c r="I24" s="179"/>
      <c r="J24" s="179"/>
      <c r="K24" s="179"/>
      <c r="L24" s="179"/>
    </row>
    <row r="25" spans="2:12" ht="12.75" customHeight="1" x14ac:dyDescent="0.2">
      <c r="B25" s="163" t="s">
        <v>65</v>
      </c>
      <c r="C25" s="99" t="s">
        <v>45</v>
      </c>
      <c r="D25" s="84">
        <v>90</v>
      </c>
      <c r="E25" s="186">
        <v>1690.5</v>
      </c>
      <c r="F25" s="102">
        <f t="shared" si="0"/>
        <v>18783.333333333336</v>
      </c>
      <c r="G25" s="85">
        <f>D25*100/D67</f>
        <v>3.4403669724770642</v>
      </c>
      <c r="H25" s="85">
        <f>E25*100/E67</f>
        <v>3.4833405452185202</v>
      </c>
      <c r="I25" s="92"/>
      <c r="J25" s="92"/>
      <c r="K25" s="92"/>
      <c r="L25" s="92"/>
    </row>
    <row r="26" spans="2:12" s="135" customFormat="1" ht="12.75" customHeight="1" x14ac:dyDescent="0.25">
      <c r="B26" s="189"/>
      <c r="C26" s="88" t="s">
        <v>46</v>
      </c>
      <c r="D26" s="89">
        <v>31</v>
      </c>
      <c r="E26" s="116">
        <v>616.70000000000005</v>
      </c>
      <c r="F26" s="91">
        <f t="shared" si="0"/>
        <v>19893.548387096776</v>
      </c>
      <c r="G26" s="90">
        <f>D26*100/D68</f>
        <v>5.6159420289855069</v>
      </c>
      <c r="H26" s="90">
        <f>E26*100/E68</f>
        <v>6.7265112017626159</v>
      </c>
      <c r="I26" s="174"/>
      <c r="J26" s="327"/>
      <c r="K26" s="174"/>
      <c r="L26" s="174"/>
    </row>
    <row r="27" spans="2:12" s="137" customFormat="1" ht="12.75" customHeight="1" x14ac:dyDescent="0.2">
      <c r="B27" s="190"/>
      <c r="C27" s="94" t="s">
        <v>47</v>
      </c>
      <c r="D27" s="95">
        <f>D26-D25</f>
        <v>-59</v>
      </c>
      <c r="E27" s="132">
        <f>E26-E25</f>
        <v>-1073.8</v>
      </c>
      <c r="F27" s="97">
        <f>F26-F25</f>
        <v>1110.2150537634407</v>
      </c>
      <c r="G27" s="96">
        <f>G26-G25</f>
        <v>2.1755750565084426</v>
      </c>
      <c r="H27" s="96">
        <f>H26-H25</f>
        <v>3.2431706565440956</v>
      </c>
      <c r="I27" s="179"/>
      <c r="J27" s="179"/>
      <c r="K27" s="179"/>
      <c r="L27" s="179"/>
    </row>
    <row r="28" spans="2:12" ht="12.75" customHeight="1" x14ac:dyDescent="0.2">
      <c r="B28" s="180" t="s">
        <v>66</v>
      </c>
      <c r="C28" s="83" t="s">
        <v>45</v>
      </c>
      <c r="D28" s="84">
        <v>167</v>
      </c>
      <c r="E28" s="186">
        <v>3041.7</v>
      </c>
      <c r="F28" s="107">
        <f t="shared" si="0"/>
        <v>18213.77245508982</v>
      </c>
      <c r="G28" s="85">
        <f>D28*100/D67</f>
        <v>6.3837920489296636</v>
      </c>
      <c r="H28" s="85">
        <f>E28*100/E67</f>
        <v>6.2675403350435808</v>
      </c>
      <c r="I28" s="92"/>
      <c r="J28" s="92"/>
      <c r="K28" s="92"/>
      <c r="L28" s="92"/>
    </row>
    <row r="29" spans="2:12" s="135" customFormat="1" ht="12.75" customHeight="1" x14ac:dyDescent="0.25">
      <c r="B29" s="189"/>
      <c r="C29" s="88" t="s">
        <v>46</v>
      </c>
      <c r="D29" s="89">
        <v>32</v>
      </c>
      <c r="E29" s="116">
        <v>456.3</v>
      </c>
      <c r="F29" s="91">
        <f t="shared" si="0"/>
        <v>14259.375</v>
      </c>
      <c r="G29" s="90">
        <f>D29*100/D68</f>
        <v>5.7971014492753623</v>
      </c>
      <c r="H29" s="90">
        <f>E29*100/E68</f>
        <v>4.976985667851924</v>
      </c>
      <c r="I29" s="174"/>
      <c r="J29" s="327"/>
      <c r="K29" s="174"/>
      <c r="L29" s="174"/>
    </row>
    <row r="30" spans="2:12" s="137" customFormat="1" ht="12.75" customHeight="1" x14ac:dyDescent="0.2">
      <c r="B30" s="191"/>
      <c r="C30" s="83" t="s">
        <v>47</v>
      </c>
      <c r="D30" s="95">
        <f>D29-D28</f>
        <v>-135</v>
      </c>
      <c r="E30" s="132">
        <f>E29-E28</f>
        <v>-2585.3999999999996</v>
      </c>
      <c r="F30" s="97">
        <f>F29-F28</f>
        <v>-3954.3974550898201</v>
      </c>
      <c r="G30" s="96">
        <f>G29-G28</f>
        <v>-0.58669059965430126</v>
      </c>
      <c r="H30" s="96">
        <f>H29-H28</f>
        <v>-1.2905546671916568</v>
      </c>
      <c r="I30" s="179"/>
      <c r="J30" s="179"/>
      <c r="K30" s="179"/>
      <c r="L30" s="179"/>
    </row>
    <row r="31" spans="2:12" ht="15" x14ac:dyDescent="0.2">
      <c r="B31" s="163" t="s">
        <v>67</v>
      </c>
      <c r="C31" s="99" t="s">
        <v>45</v>
      </c>
      <c r="D31" s="84">
        <v>62</v>
      </c>
      <c r="E31" s="186">
        <v>1089.5999999999999</v>
      </c>
      <c r="F31" s="102">
        <f t="shared" si="0"/>
        <v>17574.193548387098</v>
      </c>
      <c r="G31" s="85">
        <f>D31*100/D67</f>
        <v>2.3700305810397553</v>
      </c>
      <c r="H31" s="85">
        <f>E31*100/E67</f>
        <v>2.2451628855782899</v>
      </c>
      <c r="I31" s="92"/>
      <c r="J31" s="92"/>
      <c r="K31" s="92"/>
      <c r="L31" s="92"/>
    </row>
    <row r="32" spans="2:12" s="135" customFormat="1" ht="13.5" x14ac:dyDescent="0.25">
      <c r="B32" s="169"/>
      <c r="C32" s="88" t="s">
        <v>46</v>
      </c>
      <c r="D32" s="89">
        <v>19</v>
      </c>
      <c r="E32" s="116">
        <v>271.60000000000002</v>
      </c>
      <c r="F32" s="91">
        <f t="shared" si="0"/>
        <v>14294.736842105263</v>
      </c>
      <c r="G32" s="90">
        <f>D32*100/D68</f>
        <v>3.4420289855072466</v>
      </c>
      <c r="H32" s="90">
        <f>E32*100/E68</f>
        <v>2.9624135599136152</v>
      </c>
      <c r="I32" s="174"/>
      <c r="J32" s="327"/>
      <c r="K32" s="174"/>
      <c r="L32" s="174"/>
    </row>
    <row r="33" spans="2:12" s="137" customFormat="1" x14ac:dyDescent="0.2">
      <c r="B33" s="175"/>
      <c r="C33" s="94" t="s">
        <v>47</v>
      </c>
      <c r="D33" s="95">
        <f>D32-D31</f>
        <v>-43</v>
      </c>
      <c r="E33" s="132">
        <f>E32-E31</f>
        <v>-817.99999999999989</v>
      </c>
      <c r="F33" s="97">
        <f>F32-F31</f>
        <v>-3279.4567062818351</v>
      </c>
      <c r="G33" s="185">
        <f>G32-G31</f>
        <v>1.0719984044674913</v>
      </c>
      <c r="H33" s="185">
        <f>H32-H31</f>
        <v>0.7172506743353253</v>
      </c>
      <c r="I33" s="179"/>
      <c r="J33" s="179"/>
      <c r="K33" s="179"/>
      <c r="L33" s="179"/>
    </row>
    <row r="34" spans="2:12" ht="15" x14ac:dyDescent="0.2">
      <c r="B34" s="180" t="s">
        <v>68</v>
      </c>
      <c r="C34" s="83" t="s">
        <v>45</v>
      </c>
      <c r="D34" s="84">
        <v>108</v>
      </c>
      <c r="E34" s="186">
        <v>2011.2</v>
      </c>
      <c r="F34" s="107">
        <f t="shared" si="0"/>
        <v>18622.222222222223</v>
      </c>
      <c r="G34" s="168">
        <f>D34*100/D67</f>
        <v>4.1284403669724767</v>
      </c>
      <c r="H34" s="168">
        <f>E34*100/E67</f>
        <v>4.1441552821907646</v>
      </c>
      <c r="I34" s="92"/>
      <c r="J34" s="92"/>
      <c r="K34" s="92"/>
      <c r="L34" s="92"/>
    </row>
    <row r="35" spans="2:12" s="135" customFormat="1" ht="13.5" x14ac:dyDescent="0.25">
      <c r="B35" s="169"/>
      <c r="C35" s="88" t="s">
        <v>46</v>
      </c>
      <c r="D35" s="89">
        <v>27</v>
      </c>
      <c r="E35" s="116">
        <v>401.9</v>
      </c>
      <c r="F35" s="91">
        <f t="shared" si="0"/>
        <v>14885.185185185184</v>
      </c>
      <c r="G35" s="90">
        <f>D35*100/D68</f>
        <v>4.8913043478260869</v>
      </c>
      <c r="H35" s="90">
        <f>E35*100/E68</f>
        <v>4.3836303745555298</v>
      </c>
      <c r="I35" s="174"/>
      <c r="J35" s="327"/>
      <c r="K35" s="174"/>
      <c r="L35" s="174"/>
    </row>
    <row r="36" spans="2:12" s="137" customFormat="1" x14ac:dyDescent="0.2">
      <c r="B36" s="175"/>
      <c r="C36" s="94" t="s">
        <v>47</v>
      </c>
      <c r="D36" s="95">
        <f>D35-D34</f>
        <v>-81</v>
      </c>
      <c r="E36" s="132">
        <f>E35-E34</f>
        <v>-1609.3000000000002</v>
      </c>
      <c r="F36" s="97">
        <f>F35-F34</f>
        <v>-3737.0370370370383</v>
      </c>
      <c r="G36" s="96">
        <f>G35-G34</f>
        <v>0.76286398085361018</v>
      </c>
      <c r="H36" s="96">
        <f>H35-H34</f>
        <v>0.23947509236476527</v>
      </c>
      <c r="I36" s="179"/>
      <c r="J36" s="179"/>
      <c r="K36" s="179"/>
      <c r="L36" s="179"/>
    </row>
    <row r="37" spans="2:12" ht="15" x14ac:dyDescent="0.2">
      <c r="B37" s="163" t="s">
        <v>69</v>
      </c>
      <c r="C37" s="99" t="s">
        <v>45</v>
      </c>
      <c r="D37" s="84">
        <v>139</v>
      </c>
      <c r="E37" s="186">
        <v>2627.9</v>
      </c>
      <c r="F37" s="102">
        <f>E37/D37*1000</f>
        <v>18905.755395683453</v>
      </c>
      <c r="G37" s="85">
        <f>D37*100/D67</f>
        <v>5.313455657492355</v>
      </c>
      <c r="H37" s="85">
        <f>E37*100/E67</f>
        <v>5.4148894521027797</v>
      </c>
      <c r="I37" s="92"/>
      <c r="J37" s="92"/>
      <c r="K37" s="92"/>
      <c r="L37" s="92"/>
    </row>
    <row r="38" spans="2:12" s="135" customFormat="1" ht="13.5" x14ac:dyDescent="0.25">
      <c r="B38" s="169"/>
      <c r="C38" s="88" t="s">
        <v>46</v>
      </c>
      <c r="D38" s="89">
        <v>31</v>
      </c>
      <c r="E38" s="116">
        <v>477.5</v>
      </c>
      <c r="F38" s="91">
        <f>E38/D38*1000</f>
        <v>15403.225806451612</v>
      </c>
      <c r="G38" s="90">
        <f>D38*100/D68</f>
        <v>5.6159420289855069</v>
      </c>
      <c r="H38" s="90">
        <f>E38*100/E68</f>
        <v>5.2082197159747832</v>
      </c>
    </row>
    <row r="39" spans="2:12" s="137" customFormat="1" x14ac:dyDescent="0.2">
      <c r="B39" s="175"/>
      <c r="C39" s="94" t="s">
        <v>47</v>
      </c>
      <c r="D39" s="95">
        <f>D38-D37</f>
        <v>-108</v>
      </c>
      <c r="E39" s="132">
        <f>E38-E37</f>
        <v>-2150.4</v>
      </c>
      <c r="F39" s="97">
        <f>F38-F37</f>
        <v>-3502.5295892318409</v>
      </c>
      <c r="G39" s="185">
        <f>G38-G37</f>
        <v>0.30248637149315183</v>
      </c>
      <c r="H39" s="96">
        <f>H38-H37</f>
        <v>-0.20666973612799655</v>
      </c>
    </row>
    <row r="40" spans="2:12" ht="15" x14ac:dyDescent="0.2">
      <c r="B40" s="180" t="s">
        <v>70</v>
      </c>
      <c r="C40" s="83" t="s">
        <v>45</v>
      </c>
      <c r="D40" s="84">
        <v>94</v>
      </c>
      <c r="E40" s="186">
        <v>1671.6</v>
      </c>
      <c r="F40" s="107">
        <f>E40/D40*1000</f>
        <v>17782.978723404256</v>
      </c>
      <c r="G40" s="168">
        <f>D40*100/D67</f>
        <v>3.5932721712538225</v>
      </c>
      <c r="H40" s="85">
        <f>E40*100/E67</f>
        <v>3.4443963652098657</v>
      </c>
    </row>
    <row r="41" spans="2:12" s="135" customFormat="1" ht="13.5" x14ac:dyDescent="0.25">
      <c r="B41" s="169"/>
      <c r="C41" s="88" t="s">
        <v>46</v>
      </c>
      <c r="D41" s="89">
        <v>6</v>
      </c>
      <c r="E41" s="116">
        <v>120</v>
      </c>
      <c r="F41" s="91">
        <f>E41/D41*1000</f>
        <v>20000</v>
      </c>
      <c r="G41" s="90">
        <f>D41*100/D68</f>
        <v>1.0869565217391304</v>
      </c>
      <c r="H41" s="90">
        <f>E41*100/E68</f>
        <v>1.3088719705067517</v>
      </c>
    </row>
    <row r="42" spans="2:12" s="137" customFormat="1" x14ac:dyDescent="0.2">
      <c r="B42" s="175"/>
      <c r="C42" s="94" t="s">
        <v>47</v>
      </c>
      <c r="D42" s="95">
        <f>D41-D40</f>
        <v>-88</v>
      </c>
      <c r="E42" s="132">
        <f>E41-E40</f>
        <v>-1551.6</v>
      </c>
      <c r="F42" s="97">
        <f>F41-F40</f>
        <v>2217.021276595744</v>
      </c>
      <c r="G42" s="96">
        <f>G41-G40</f>
        <v>-2.5063156495146921</v>
      </c>
      <c r="H42" s="96">
        <f>H41-H40</f>
        <v>-2.1355243947031139</v>
      </c>
    </row>
    <row r="43" spans="2:12" ht="15" x14ac:dyDescent="0.2">
      <c r="B43" s="163" t="s">
        <v>71</v>
      </c>
      <c r="C43" s="99" t="s">
        <v>45</v>
      </c>
      <c r="D43" s="84">
        <v>77</v>
      </c>
      <c r="E43" s="186">
        <v>1067.8</v>
      </c>
      <c r="F43" s="102">
        <f>E43/D43*1000</f>
        <v>13867.532467532466</v>
      </c>
      <c r="G43" s="85">
        <f>D43*100/D67</f>
        <v>2.9434250764525993</v>
      </c>
      <c r="H43" s="85">
        <f>E43*100/E67</f>
        <v>2.2002431435577261</v>
      </c>
    </row>
    <row r="44" spans="2:12" s="135" customFormat="1" ht="13.5" x14ac:dyDescent="0.25">
      <c r="B44" s="169"/>
      <c r="C44" s="88" t="s">
        <v>46</v>
      </c>
      <c r="D44" s="89">
        <v>0</v>
      </c>
      <c r="E44" s="116">
        <v>0</v>
      </c>
      <c r="F44" s="91">
        <v>0</v>
      </c>
      <c r="G44" s="90">
        <f>D44*100/D68</f>
        <v>0</v>
      </c>
      <c r="H44" s="90">
        <f>E44*100/E68</f>
        <v>0</v>
      </c>
    </row>
    <row r="45" spans="2:12" s="137" customFormat="1" x14ac:dyDescent="0.2">
      <c r="B45" s="175"/>
      <c r="C45" s="94" t="s">
        <v>47</v>
      </c>
      <c r="D45" s="95">
        <f>D44-D43</f>
        <v>-77</v>
      </c>
      <c r="E45" s="132">
        <f>E44-E43</f>
        <v>-1067.8</v>
      </c>
      <c r="F45" s="97">
        <f>F44-F43</f>
        <v>-13867.532467532466</v>
      </c>
      <c r="G45" s="185">
        <f>G44-G43</f>
        <v>-2.9434250764525993</v>
      </c>
      <c r="H45" s="96">
        <f>H44-H43</f>
        <v>-2.2002431435577261</v>
      </c>
    </row>
    <row r="46" spans="2:12" ht="15" x14ac:dyDescent="0.2">
      <c r="B46" s="180" t="s">
        <v>72</v>
      </c>
      <c r="C46" s="83" t="s">
        <v>45</v>
      </c>
      <c r="D46" s="84">
        <v>120</v>
      </c>
      <c r="E46" s="186">
        <v>2253.6</v>
      </c>
      <c r="F46" s="107">
        <f>E46/D46*1000</f>
        <v>18779.999999999996</v>
      </c>
      <c r="G46" s="168">
        <f>D46*100/D67</f>
        <v>4.5871559633027523</v>
      </c>
      <c r="H46" s="85">
        <f>E46*100/E67</f>
        <v>4.6436298448414419</v>
      </c>
    </row>
    <row r="47" spans="2:12" s="135" customFormat="1" ht="13.5" x14ac:dyDescent="0.25">
      <c r="B47" s="169"/>
      <c r="C47" s="88" t="s">
        <v>46</v>
      </c>
      <c r="D47" s="89">
        <v>16</v>
      </c>
      <c r="E47" s="116">
        <v>302.7</v>
      </c>
      <c r="F47" s="91">
        <f>E47/D47*1000</f>
        <v>18918.75</v>
      </c>
      <c r="G47" s="90">
        <f>D47*100/D68</f>
        <v>2.8985507246376812</v>
      </c>
      <c r="H47" s="90">
        <f>E47*100/E68</f>
        <v>3.3016295456032814</v>
      </c>
    </row>
    <row r="48" spans="2:12" s="137" customFormat="1" x14ac:dyDescent="0.2">
      <c r="B48" s="175"/>
      <c r="C48" s="94" t="s">
        <v>47</v>
      </c>
      <c r="D48" s="95">
        <f>D47-D46</f>
        <v>-104</v>
      </c>
      <c r="E48" s="132">
        <f>E47-E46</f>
        <v>-1950.8999999999999</v>
      </c>
      <c r="F48" s="97">
        <f>F47-F46</f>
        <v>138.75000000000364</v>
      </c>
      <c r="G48" s="96">
        <f>G47-G46</f>
        <v>-1.6886052386650712</v>
      </c>
      <c r="H48" s="96">
        <f>H47-H46</f>
        <v>-1.3420002992381606</v>
      </c>
    </row>
    <row r="49" spans="2:10" ht="15" x14ac:dyDescent="0.2">
      <c r="B49" s="163" t="s">
        <v>73</v>
      </c>
      <c r="C49" s="99" t="s">
        <v>45</v>
      </c>
      <c r="D49" s="84">
        <v>62</v>
      </c>
      <c r="E49" s="186">
        <v>1137.5</v>
      </c>
      <c r="F49" s="102">
        <f>E49/D49*1000</f>
        <v>18346.774193548386</v>
      </c>
      <c r="G49" s="85">
        <f>D49*100/D67</f>
        <v>2.3700305810397553</v>
      </c>
      <c r="H49" s="85">
        <f>E49*100/E67</f>
        <v>2.3438626857060436</v>
      </c>
    </row>
    <row r="50" spans="2:10" s="135" customFormat="1" ht="13.5" x14ac:dyDescent="0.25">
      <c r="B50" s="169"/>
      <c r="C50" s="88" t="s">
        <v>46</v>
      </c>
      <c r="D50" s="89">
        <v>21</v>
      </c>
      <c r="E50" s="116">
        <v>286.7</v>
      </c>
      <c r="F50" s="91">
        <f>E50/D50*1000</f>
        <v>13652.380952380952</v>
      </c>
      <c r="G50" s="90">
        <f>D50*100/D68</f>
        <v>3.8043478260869565</v>
      </c>
      <c r="H50" s="90">
        <f>E50*100/E68</f>
        <v>3.1271132828690478</v>
      </c>
    </row>
    <row r="51" spans="2:10" s="137" customFormat="1" x14ac:dyDescent="0.2">
      <c r="B51" s="175"/>
      <c r="C51" s="94" t="s">
        <v>47</v>
      </c>
      <c r="D51" s="95">
        <f>D50-D49</f>
        <v>-41</v>
      </c>
      <c r="E51" s="132">
        <f>E50-E49</f>
        <v>-850.8</v>
      </c>
      <c r="F51" s="97">
        <f>F50-F49</f>
        <v>-4694.3932411674341</v>
      </c>
      <c r="G51" s="185">
        <f>G50-G49</f>
        <v>1.4343172450472013</v>
      </c>
      <c r="H51" s="96">
        <f>H50-H49</f>
        <v>0.78325059716300416</v>
      </c>
    </row>
    <row r="52" spans="2:10" ht="15" x14ac:dyDescent="0.2">
      <c r="B52" s="195" t="s">
        <v>74</v>
      </c>
      <c r="C52" s="83" t="s">
        <v>45</v>
      </c>
      <c r="D52" s="84">
        <v>142</v>
      </c>
      <c r="E52" s="186">
        <v>2411</v>
      </c>
      <c r="F52" s="107">
        <f>E52/D52*1000</f>
        <v>16978.87323943662</v>
      </c>
      <c r="G52" s="168">
        <f>D52*100/D67</f>
        <v>5.4281345565749239</v>
      </c>
      <c r="H52" s="85">
        <f>E52*100/E67</f>
        <v>4.9679586243844138</v>
      </c>
    </row>
    <row r="53" spans="2:10" s="135" customFormat="1" ht="13.5" x14ac:dyDescent="0.25">
      <c r="B53" s="169"/>
      <c r="C53" s="88" t="s">
        <v>46</v>
      </c>
      <c r="D53" s="89">
        <v>26</v>
      </c>
      <c r="E53" s="116">
        <v>322.10000000000002</v>
      </c>
      <c r="F53" s="91">
        <f>E53/D53*1000</f>
        <v>12388.461538461539</v>
      </c>
      <c r="G53" s="90">
        <f>D53*100/D68</f>
        <v>4.7101449275362315</v>
      </c>
      <c r="H53" s="90">
        <f>E53*100/E68</f>
        <v>3.5132305141685398</v>
      </c>
      <c r="J53" s="222"/>
    </row>
    <row r="54" spans="2:10" s="137" customFormat="1" x14ac:dyDescent="0.2">
      <c r="B54" s="175"/>
      <c r="C54" s="94" t="s">
        <v>47</v>
      </c>
      <c r="D54" s="95">
        <f>D53-D52</f>
        <v>-116</v>
      </c>
      <c r="E54" s="132">
        <f>E53-E52</f>
        <v>-2088.9</v>
      </c>
      <c r="F54" s="97">
        <f>F53-F52</f>
        <v>-4590.4117009750807</v>
      </c>
      <c r="G54" s="96">
        <f>G53-G52</f>
        <v>-0.71798962903869246</v>
      </c>
      <c r="H54" s="96">
        <f>H53-H52</f>
        <v>-1.454728110215874</v>
      </c>
    </row>
    <row r="55" spans="2:10" ht="15" x14ac:dyDescent="0.2">
      <c r="B55" s="163" t="s">
        <v>75</v>
      </c>
      <c r="C55" s="99" t="s">
        <v>45</v>
      </c>
      <c r="D55" s="249">
        <v>88</v>
      </c>
      <c r="E55" s="186">
        <v>2219.3000000000002</v>
      </c>
      <c r="F55" s="102">
        <f>E55/D55*1000</f>
        <v>25219.318181818184</v>
      </c>
      <c r="G55" s="85">
        <f>D55*100/D67</f>
        <v>3.3639143730886851</v>
      </c>
      <c r="H55" s="85">
        <f>E55*100/E67</f>
        <v>4.5729533700109215</v>
      </c>
    </row>
    <row r="56" spans="2:10" s="135" customFormat="1" ht="13.5" x14ac:dyDescent="0.25">
      <c r="B56" s="169"/>
      <c r="C56" s="88" t="s">
        <v>46</v>
      </c>
      <c r="D56" s="169">
        <v>41</v>
      </c>
      <c r="E56" s="116">
        <v>798.4</v>
      </c>
      <c r="F56" s="91">
        <f>E56/D56*1000</f>
        <v>19473.170731707316</v>
      </c>
      <c r="G56" s="90">
        <f>D56*100/D68</f>
        <v>7.4275362318840576</v>
      </c>
      <c r="H56" s="90">
        <f>E56*100/E68</f>
        <v>8.7083615104382552</v>
      </c>
    </row>
    <row r="57" spans="2:10" s="137" customFormat="1" x14ac:dyDescent="0.2">
      <c r="B57" s="175"/>
      <c r="C57" s="94" t="s">
        <v>47</v>
      </c>
      <c r="D57" s="95">
        <f>D56-D55</f>
        <v>-47</v>
      </c>
      <c r="E57" s="132">
        <f>E56-E55</f>
        <v>-1420.9</v>
      </c>
      <c r="F57" s="97">
        <f>F56-F55</f>
        <v>-5746.1474501108678</v>
      </c>
      <c r="G57" s="185">
        <f>G56-G55</f>
        <v>4.0636218587953721</v>
      </c>
      <c r="H57" s="185">
        <f>H56-H55</f>
        <v>4.1354081404273337</v>
      </c>
    </row>
    <row r="58" spans="2:10" ht="15" x14ac:dyDescent="0.2">
      <c r="B58" s="180" t="s">
        <v>76</v>
      </c>
      <c r="C58" s="83" t="s">
        <v>45</v>
      </c>
      <c r="D58" s="249">
        <v>237</v>
      </c>
      <c r="E58" s="328">
        <v>4441.5</v>
      </c>
      <c r="F58" s="107">
        <f>E58/D58*1000</f>
        <v>18740.506329113923</v>
      </c>
      <c r="G58" s="168">
        <f>D58*100/D67</f>
        <v>9.0596330275229366</v>
      </c>
      <c r="H58" s="168">
        <f>E58*100/E67</f>
        <v>9.1518823020337514</v>
      </c>
    </row>
    <row r="59" spans="2:10" s="135" customFormat="1" ht="13.5" x14ac:dyDescent="0.25">
      <c r="B59" s="169"/>
      <c r="C59" s="88" t="s">
        <v>46</v>
      </c>
      <c r="D59" s="169">
        <v>15</v>
      </c>
      <c r="E59" s="318">
        <v>300</v>
      </c>
      <c r="F59" s="91">
        <f>E59/D59*1000</f>
        <v>20000</v>
      </c>
      <c r="G59" s="90">
        <f>D59*100/D68</f>
        <v>2.7173913043478262</v>
      </c>
      <c r="H59" s="90">
        <f>E59*100/E68</f>
        <v>3.2721799262668796</v>
      </c>
    </row>
    <row r="60" spans="2:10" s="137" customFormat="1" x14ac:dyDescent="0.2">
      <c r="B60" s="175"/>
      <c r="C60" s="94" t="s">
        <v>47</v>
      </c>
      <c r="D60" s="175">
        <f>D59-D58</f>
        <v>-222</v>
      </c>
      <c r="E60" s="132">
        <f>E59-E58</f>
        <v>-4141.5</v>
      </c>
      <c r="F60" s="97">
        <f>F59-F58</f>
        <v>1259.4936708860769</v>
      </c>
      <c r="G60" s="96">
        <f>G59-G58</f>
        <v>-6.3422417231751105</v>
      </c>
      <c r="H60" s="96">
        <f>H59-H58</f>
        <v>-5.8797023757668718</v>
      </c>
    </row>
    <row r="61" spans="2:10" ht="15" x14ac:dyDescent="0.2">
      <c r="B61" s="163" t="s">
        <v>77</v>
      </c>
      <c r="C61" s="99" t="s">
        <v>45</v>
      </c>
      <c r="D61" s="249">
        <v>101</v>
      </c>
      <c r="E61" s="186">
        <v>1886.2</v>
      </c>
      <c r="F61" s="102">
        <f>E61/D61*1000</f>
        <v>18675.247524752474</v>
      </c>
      <c r="G61" s="85">
        <f>D61*100/D67</f>
        <v>3.8608562691131501</v>
      </c>
      <c r="H61" s="85">
        <f>E61*100/E67</f>
        <v>3.8865879540911994</v>
      </c>
    </row>
    <row r="62" spans="2:10" s="135" customFormat="1" ht="13.5" x14ac:dyDescent="0.25">
      <c r="B62" s="169"/>
      <c r="C62" s="88" t="s">
        <v>46</v>
      </c>
      <c r="D62" s="169">
        <v>6</v>
      </c>
      <c r="E62" s="116">
        <v>95</v>
      </c>
      <c r="F62" s="91">
        <f>E62/D62*1000</f>
        <v>15833.333333333334</v>
      </c>
      <c r="G62" s="90">
        <f>D62*100/D68</f>
        <v>1.0869565217391304</v>
      </c>
      <c r="H62" s="90">
        <f>E62*100/E68</f>
        <v>1.0361903099845118</v>
      </c>
    </row>
    <row r="63" spans="2:10" s="137" customFormat="1" x14ac:dyDescent="0.2">
      <c r="B63" s="175"/>
      <c r="C63" s="94" t="s">
        <v>47</v>
      </c>
      <c r="D63" s="175">
        <f>D62-D61</f>
        <v>-95</v>
      </c>
      <c r="E63" s="132">
        <f>E62-E61</f>
        <v>-1791.2</v>
      </c>
      <c r="F63" s="97">
        <f>F62-F61</f>
        <v>-2841.9141914191405</v>
      </c>
      <c r="G63" s="185">
        <f>G62-G61</f>
        <v>-2.7738997473740197</v>
      </c>
      <c r="H63" s="185">
        <f>H62-H61</f>
        <v>-2.8503976441066876</v>
      </c>
    </row>
    <row r="64" spans="2:10" ht="15" x14ac:dyDescent="0.2">
      <c r="B64" s="180" t="s">
        <v>78</v>
      </c>
      <c r="C64" s="83" t="s">
        <v>45</v>
      </c>
      <c r="D64" s="249">
        <v>96</v>
      </c>
      <c r="E64" s="328">
        <v>1791.4</v>
      </c>
      <c r="F64" s="107">
        <f>E64/D64*1000</f>
        <v>18660.416666666668</v>
      </c>
      <c r="G64" s="168">
        <f>D64*100/D67</f>
        <v>3.669724770642202</v>
      </c>
      <c r="H64" s="168">
        <f>E64*100/E67</f>
        <v>3.6912488924604894</v>
      </c>
    </row>
    <row r="65" spans="2:10" s="135" customFormat="1" ht="13.5" x14ac:dyDescent="0.25">
      <c r="B65" s="169"/>
      <c r="C65" s="88" t="s">
        <v>46</v>
      </c>
      <c r="D65" s="169">
        <v>19</v>
      </c>
      <c r="E65" s="318">
        <v>353.8</v>
      </c>
      <c r="F65" s="91">
        <f>E65/D65*1000</f>
        <v>18621.052631578947</v>
      </c>
      <c r="G65" s="90">
        <f>D65*100/D68</f>
        <v>3.4420289855072466</v>
      </c>
      <c r="H65" s="90">
        <f>E65*100/E68</f>
        <v>3.8589908597107399</v>
      </c>
    </row>
    <row r="66" spans="2:10" s="137" customFormat="1" x14ac:dyDescent="0.2">
      <c r="B66" s="175"/>
      <c r="C66" s="94" t="s">
        <v>47</v>
      </c>
      <c r="D66" s="175">
        <f>D65-D64</f>
        <v>-77</v>
      </c>
      <c r="E66" s="132">
        <f>E65-E64</f>
        <v>-1437.6000000000001</v>
      </c>
      <c r="F66" s="97">
        <f>F65-F64</f>
        <v>-39.364035087721277</v>
      </c>
      <c r="G66" s="96">
        <f>G65-G64</f>
        <v>-0.22769578513495548</v>
      </c>
      <c r="H66" s="96">
        <f>H65-H64</f>
        <v>0.16774196725025048</v>
      </c>
    </row>
    <row r="67" spans="2:10" s="73" customFormat="1" ht="15.75" x14ac:dyDescent="0.25">
      <c r="B67" s="196"/>
      <c r="C67" s="197" t="s">
        <v>45</v>
      </c>
      <c r="D67" s="299">
        <f>D7+D10+D13+D16+D19+D22+D25+D28+D31+D34+D37+D40+D43+D46+D49+D52+D55+D58+D61+D64</f>
        <v>2616</v>
      </c>
      <c r="E67" s="319">
        <f t="shared" ref="E67:H68" si="1">E7+E10+E13+E16+E19+E22+E25+E28+E31+E34+E37+E40+E43+E46+E49+E52+E55+E58+E61+E64</f>
        <v>48531</v>
      </c>
      <c r="F67" s="302">
        <f>E67/D67*1000</f>
        <v>18551.605504587154</v>
      </c>
      <c r="G67" s="198">
        <f t="shared" si="1"/>
        <v>100</v>
      </c>
      <c r="H67" s="198">
        <f t="shared" si="1"/>
        <v>100</v>
      </c>
    </row>
    <row r="68" spans="2:10" s="135" customFormat="1" ht="15.75" x14ac:dyDescent="0.25">
      <c r="B68" s="201" t="s">
        <v>79</v>
      </c>
      <c r="C68" s="202" t="s">
        <v>46</v>
      </c>
      <c r="D68" s="305">
        <f>D8+D11+D14+D17+D20+D23+D26+D29+D32+D35+D38+D41+D44+D47+D50+D53+D56+D59+D62+D65</f>
        <v>552</v>
      </c>
      <c r="E68" s="320">
        <f t="shared" si="1"/>
        <v>9168.1999999999989</v>
      </c>
      <c r="F68" s="204">
        <f>E68/D68*1000</f>
        <v>16609.057971014488</v>
      </c>
      <c r="G68" s="203">
        <f t="shared" si="1"/>
        <v>100</v>
      </c>
      <c r="H68" s="203">
        <f t="shared" si="1"/>
        <v>99.999999999999986</v>
      </c>
      <c r="J68" s="327"/>
    </row>
    <row r="69" spans="2:10" s="137" customFormat="1" ht="15.75" x14ac:dyDescent="0.25">
      <c r="B69" s="206"/>
      <c r="C69" s="206" t="s">
        <v>47</v>
      </c>
      <c r="D69" s="309">
        <f>D68-D67</f>
        <v>-2064</v>
      </c>
      <c r="E69" s="208">
        <f>E68-E67</f>
        <v>-39362.800000000003</v>
      </c>
      <c r="F69" s="312">
        <f>F68-F67</f>
        <v>-1942.547533572666</v>
      </c>
      <c r="G69" s="209" t="s">
        <v>80</v>
      </c>
      <c r="H69" s="209" t="s">
        <v>80</v>
      </c>
    </row>
    <row r="70" spans="2:10" x14ac:dyDescent="0.2">
      <c r="B70" t="s">
        <v>49</v>
      </c>
      <c r="C70" s="210"/>
      <c r="D70" s="141"/>
      <c r="H70" s="211"/>
    </row>
    <row r="71" spans="2:10" x14ac:dyDescent="0.2">
      <c r="B71" t="s">
        <v>50</v>
      </c>
      <c r="C71" s="210"/>
      <c r="D71" s="141"/>
      <c r="H71" s="211"/>
    </row>
    <row r="72" spans="2:10" x14ac:dyDescent="0.2">
      <c r="B72" t="s">
        <v>51</v>
      </c>
      <c r="C72" s="210"/>
      <c r="D72" s="141"/>
      <c r="H72" s="211"/>
    </row>
    <row r="73" spans="2:10" x14ac:dyDescent="0.2">
      <c r="H73" s="211"/>
    </row>
    <row r="74" spans="2:10" x14ac:dyDescent="0.2">
      <c r="H74" s="211"/>
    </row>
    <row r="75" spans="2:10" x14ac:dyDescent="0.2">
      <c r="H75" s="211"/>
    </row>
    <row r="76" spans="2:10" x14ac:dyDescent="0.2">
      <c r="H76" s="211"/>
    </row>
    <row r="77" spans="2:10" x14ac:dyDescent="0.2">
      <c r="H77" s="211"/>
    </row>
    <row r="78" spans="2:10" x14ac:dyDescent="0.2">
      <c r="H78" s="211"/>
    </row>
    <row r="79" spans="2:10" x14ac:dyDescent="0.2">
      <c r="H79" s="211"/>
    </row>
    <row r="80" spans="2:10" x14ac:dyDescent="0.2">
      <c r="H80" s="211"/>
    </row>
  </sheetData>
  <mergeCells count="4">
    <mergeCell ref="G1:H1"/>
    <mergeCell ref="B3:H3"/>
    <mergeCell ref="B5:C5"/>
    <mergeCell ref="B6:C6"/>
  </mergeCells>
  <pageMargins left="0.75" right="0.75" top="0.27" bottom="0.17" header="0.5" footer="0.17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topLeftCell="B1" zoomScaleNormal="100" workbookViewId="0">
      <selection activeCell="B24" sqref="B24:J24"/>
    </sheetView>
  </sheetViews>
  <sheetFormatPr defaultRowHeight="12.75" x14ac:dyDescent="0.2"/>
  <cols>
    <col min="1" max="1" width="5.7109375" style="3" hidden="1" customWidth="1"/>
    <col min="2" max="2" width="23.28515625" style="3" customWidth="1"/>
    <col min="3" max="3" width="10.140625" style="56" customWidth="1"/>
    <col min="4" max="4" width="13.140625" style="56" customWidth="1"/>
    <col min="5" max="5" width="12.85546875" style="56" customWidth="1"/>
    <col min="6" max="6" width="17.42578125" style="56" customWidth="1"/>
    <col min="7" max="8" width="15.7109375" style="56" customWidth="1"/>
    <col min="9" max="9" width="22.28515625" style="56" customWidth="1"/>
    <col min="10" max="10" width="19.42578125" style="56" customWidth="1"/>
    <col min="11" max="11" width="19.140625" style="56" customWidth="1"/>
    <col min="12" max="13" width="11" style="4" customWidth="1"/>
    <col min="14" max="14" width="11.28515625" style="4" customWidth="1"/>
    <col min="15" max="15" width="11.7109375" style="4" customWidth="1"/>
    <col min="16" max="16" width="10.28515625" style="4" customWidth="1"/>
    <col min="17" max="17" width="11" style="4" customWidth="1"/>
    <col min="18" max="18" width="9.140625" style="3"/>
    <col min="19" max="19" width="44.42578125" style="3" customWidth="1"/>
    <col min="20" max="16384" width="9.140625" style="3"/>
  </cols>
  <sheetData>
    <row r="1" spans="1:23" x14ac:dyDescent="0.2">
      <c r="B1" s="1"/>
      <c r="C1" s="71"/>
      <c r="D1" s="71"/>
      <c r="E1" s="71"/>
      <c r="F1" s="71"/>
      <c r="G1" s="71"/>
      <c r="H1" s="71"/>
      <c r="I1" s="71"/>
      <c r="J1" s="71"/>
      <c r="K1" s="72" t="s">
        <v>32</v>
      </c>
      <c r="L1" s="2"/>
      <c r="P1" s="5"/>
      <c r="Q1" s="5"/>
    </row>
    <row r="2" spans="1:23" ht="31.5" customHeight="1" x14ac:dyDescent="0.25">
      <c r="B2" s="6" t="s">
        <v>31</v>
      </c>
      <c r="C2" s="6"/>
      <c r="D2" s="6"/>
      <c r="E2" s="6"/>
      <c r="F2" s="6"/>
      <c r="G2" s="6"/>
      <c r="H2" s="6"/>
      <c r="I2" s="6"/>
      <c r="J2" s="6"/>
      <c r="K2" s="6"/>
      <c r="L2" s="7"/>
      <c r="M2" s="7"/>
      <c r="N2" s="7"/>
      <c r="O2" s="7"/>
      <c r="P2" s="7"/>
      <c r="Q2" s="7"/>
    </row>
    <row r="3" spans="1:23" ht="37.5" customHeight="1" x14ac:dyDescent="0.2">
      <c r="B3" s="1"/>
      <c r="C3" s="71"/>
      <c r="D3" s="71"/>
      <c r="E3" s="71"/>
      <c r="F3" s="71"/>
      <c r="G3" s="71"/>
      <c r="H3" s="71"/>
      <c r="I3" s="71"/>
      <c r="J3" s="71"/>
      <c r="K3" s="71"/>
    </row>
    <row r="4" spans="1:23" s="11" customFormat="1" ht="53.25" customHeight="1" x14ac:dyDescent="0.2">
      <c r="B4" s="8" t="s">
        <v>2</v>
      </c>
      <c r="C4" s="70" t="s">
        <v>30</v>
      </c>
      <c r="D4" s="70" t="s">
        <v>29</v>
      </c>
      <c r="E4" s="70" t="s">
        <v>5</v>
      </c>
      <c r="F4" s="70" t="s">
        <v>6</v>
      </c>
      <c r="G4" s="70" t="s">
        <v>7</v>
      </c>
      <c r="H4" s="70" t="s">
        <v>8</v>
      </c>
      <c r="I4" s="70" t="s">
        <v>9</v>
      </c>
      <c r="J4" s="70" t="s">
        <v>10</v>
      </c>
      <c r="K4" s="69"/>
      <c r="L4" s="10"/>
      <c r="M4" s="10"/>
      <c r="N4" s="10"/>
      <c r="O4" s="10"/>
      <c r="P4" s="10"/>
      <c r="Q4" s="10"/>
    </row>
    <row r="5" spans="1:23" s="15" customFormat="1" ht="11.25" x14ac:dyDescent="0.2">
      <c r="B5" s="12">
        <v>0</v>
      </c>
      <c r="C5" s="68">
        <v>1</v>
      </c>
      <c r="D5" s="68">
        <v>2</v>
      </c>
      <c r="E5" s="68">
        <v>3</v>
      </c>
      <c r="F5" s="68">
        <v>4</v>
      </c>
      <c r="G5" s="68">
        <v>5</v>
      </c>
      <c r="H5" s="68">
        <v>6</v>
      </c>
      <c r="I5" s="68">
        <v>7</v>
      </c>
      <c r="J5" s="68">
        <v>8</v>
      </c>
      <c r="K5" s="67"/>
      <c r="L5" s="14"/>
      <c r="M5" s="14"/>
      <c r="N5" s="14"/>
      <c r="O5" s="14"/>
      <c r="P5" s="14"/>
      <c r="Q5" s="14"/>
    </row>
    <row r="6" spans="1:23" s="26" customFormat="1" ht="17.100000000000001" customHeight="1" x14ac:dyDescent="0.2">
      <c r="B6" s="16" t="s">
        <v>11</v>
      </c>
      <c r="C6" s="66">
        <v>9020.25</v>
      </c>
      <c r="D6" s="66">
        <v>5777.51</v>
      </c>
      <c r="E6" s="66">
        <v>6078.56</v>
      </c>
      <c r="F6" s="66">
        <v>9454.19</v>
      </c>
      <c r="G6" s="66">
        <v>1587.4</v>
      </c>
      <c r="H6" s="66">
        <v>9367.64</v>
      </c>
      <c r="I6" s="66">
        <v>16081.84</v>
      </c>
      <c r="J6" s="66">
        <v>16159.7</v>
      </c>
      <c r="K6" s="19"/>
      <c r="L6" s="20"/>
      <c r="M6" s="20"/>
      <c r="N6" s="21"/>
      <c r="O6" s="22"/>
      <c r="P6" s="22"/>
      <c r="Q6" s="22"/>
      <c r="R6" s="23"/>
      <c r="S6" s="24"/>
      <c r="T6" s="25"/>
      <c r="U6" s="25"/>
      <c r="V6" s="25"/>
      <c r="W6" s="25"/>
    </row>
    <row r="7" spans="1:23" ht="17.100000000000001" customHeight="1" x14ac:dyDescent="0.2">
      <c r="A7" s="63"/>
      <c r="B7" s="27" t="s">
        <v>12</v>
      </c>
      <c r="C7" s="61">
        <v>9504</v>
      </c>
      <c r="D7" s="61">
        <v>8130.39</v>
      </c>
      <c r="E7" s="61">
        <v>5778.45</v>
      </c>
      <c r="F7" s="61">
        <v>6923.5</v>
      </c>
      <c r="G7" s="61">
        <v>3680.79</v>
      </c>
      <c r="H7" s="61">
        <v>9075.39</v>
      </c>
      <c r="I7" s="62">
        <v>15901.63</v>
      </c>
      <c r="J7" s="61">
        <v>15962.5</v>
      </c>
      <c r="K7" s="30"/>
      <c r="L7" s="31"/>
      <c r="M7" s="31"/>
      <c r="N7" s="32"/>
      <c r="O7" s="33"/>
      <c r="P7" s="33"/>
      <c r="Q7" s="33"/>
      <c r="R7" s="34"/>
      <c r="S7" s="24"/>
      <c r="T7" s="35"/>
      <c r="U7" s="35"/>
      <c r="V7" s="35"/>
      <c r="W7" s="35"/>
    </row>
    <row r="8" spans="1:23" ht="17.100000000000001" customHeight="1" x14ac:dyDescent="0.2">
      <c r="A8" s="63"/>
      <c r="B8" s="27" t="s">
        <v>13</v>
      </c>
      <c r="C8" s="61">
        <v>9410.34</v>
      </c>
      <c r="D8" s="61">
        <v>6180.84</v>
      </c>
      <c r="E8" s="61">
        <v>6332.36</v>
      </c>
      <c r="F8" s="61">
        <v>9549.6</v>
      </c>
      <c r="G8" s="61">
        <v>4258.1899999999996</v>
      </c>
      <c r="H8" s="61">
        <v>8424.7099999999991</v>
      </c>
      <c r="I8" s="62">
        <v>17232.3</v>
      </c>
      <c r="J8" s="61">
        <v>18081.38</v>
      </c>
      <c r="K8" s="30"/>
      <c r="L8" s="36"/>
      <c r="M8" s="36"/>
      <c r="N8" s="37"/>
      <c r="O8" s="38"/>
      <c r="P8" s="38"/>
      <c r="Q8" s="38"/>
      <c r="R8" s="39"/>
      <c r="S8" s="40"/>
    </row>
    <row r="9" spans="1:23" ht="17.100000000000001" customHeight="1" x14ac:dyDescent="0.2">
      <c r="A9" s="63"/>
      <c r="B9" s="27" t="s">
        <v>14</v>
      </c>
      <c r="C9" s="61">
        <v>9125.68</v>
      </c>
      <c r="D9" s="61">
        <v>5712.47</v>
      </c>
      <c r="E9" s="61">
        <v>5373.33</v>
      </c>
      <c r="F9" s="61">
        <v>8314.35</v>
      </c>
      <c r="G9" s="61">
        <v>2569.4899999999998</v>
      </c>
      <c r="H9" s="61">
        <v>8732.39</v>
      </c>
      <c r="I9" s="62">
        <v>16831.349999999999</v>
      </c>
      <c r="J9" s="61">
        <v>16894.93</v>
      </c>
      <c r="K9" s="30"/>
      <c r="L9" s="36"/>
      <c r="M9" s="36"/>
      <c r="N9" s="37"/>
      <c r="O9" s="38"/>
      <c r="P9" s="38"/>
      <c r="Q9" s="38"/>
      <c r="R9" s="39"/>
      <c r="S9" s="40"/>
    </row>
    <row r="10" spans="1:23" ht="17.100000000000001" customHeight="1" x14ac:dyDescent="0.2">
      <c r="A10" s="63"/>
      <c r="B10" s="27" t="s">
        <v>15</v>
      </c>
      <c r="C10" s="61">
        <v>4048.07</v>
      </c>
      <c r="D10" s="61">
        <v>5966.8</v>
      </c>
      <c r="E10" s="61">
        <v>4808.46</v>
      </c>
      <c r="F10" s="61">
        <v>10111.51</v>
      </c>
      <c r="G10" s="61">
        <v>169.78</v>
      </c>
      <c r="H10" s="61">
        <v>8817.4500000000007</v>
      </c>
      <c r="I10" s="62">
        <v>15348.36</v>
      </c>
      <c r="J10" s="61">
        <v>14153.92</v>
      </c>
      <c r="K10" s="30"/>
      <c r="L10" s="36"/>
      <c r="M10" s="36"/>
      <c r="N10" s="37"/>
      <c r="O10" s="38"/>
      <c r="P10" s="38"/>
      <c r="Q10" s="38"/>
      <c r="R10" s="39"/>
      <c r="S10" s="40"/>
    </row>
    <row r="11" spans="1:23" ht="17.100000000000001" customHeight="1" x14ac:dyDescent="0.2">
      <c r="A11" s="63"/>
      <c r="B11" s="27" t="s">
        <v>16</v>
      </c>
      <c r="C11" s="61">
        <v>9265.89</v>
      </c>
      <c r="D11" s="61">
        <v>4322.16</v>
      </c>
      <c r="E11" s="61">
        <v>5317.33</v>
      </c>
      <c r="F11" s="61">
        <v>7757.51</v>
      </c>
      <c r="G11" s="61">
        <v>2393.11</v>
      </c>
      <c r="H11" s="61">
        <v>9601.1</v>
      </c>
      <c r="I11" s="62">
        <v>16380.12</v>
      </c>
      <c r="J11" s="61">
        <v>17027.259999999998</v>
      </c>
      <c r="K11" s="30"/>
      <c r="L11" s="36"/>
      <c r="M11" s="36"/>
      <c r="N11" s="37"/>
      <c r="O11" s="38"/>
      <c r="P11" s="38"/>
      <c r="Q11" s="38"/>
      <c r="R11" s="39"/>
      <c r="S11" s="40"/>
    </row>
    <row r="12" spans="1:23" ht="17.100000000000001" customHeight="1" x14ac:dyDescent="0.2">
      <c r="A12" s="63"/>
      <c r="B12" s="27" t="s">
        <v>17</v>
      </c>
      <c r="C12" s="61">
        <v>9713.48</v>
      </c>
      <c r="D12" s="61">
        <v>5085.8500000000004</v>
      </c>
      <c r="E12" s="61">
        <v>6870.42</v>
      </c>
      <c r="F12" s="61">
        <v>13471.4</v>
      </c>
      <c r="G12" s="61">
        <v>3215.88</v>
      </c>
      <c r="H12" s="61">
        <v>9648.5</v>
      </c>
      <c r="I12" s="62">
        <v>15281.96</v>
      </c>
      <c r="J12" s="61">
        <v>14167.02</v>
      </c>
      <c r="K12" s="30"/>
      <c r="L12" s="36"/>
      <c r="M12" s="36"/>
      <c r="N12" s="37"/>
      <c r="O12" s="38"/>
      <c r="P12" s="38"/>
      <c r="Q12" s="38"/>
      <c r="R12" s="39"/>
      <c r="S12" s="40"/>
    </row>
    <row r="13" spans="1:23" ht="17.100000000000001" customHeight="1" x14ac:dyDescent="0.2">
      <c r="A13" s="63"/>
      <c r="B13" s="27" t="s">
        <v>18</v>
      </c>
      <c r="C13" s="61">
        <v>12593.85</v>
      </c>
      <c r="D13" s="61">
        <v>9308.48</v>
      </c>
      <c r="E13" s="61">
        <v>7391.47</v>
      </c>
      <c r="F13" s="61">
        <v>13048.84</v>
      </c>
      <c r="G13" s="61">
        <v>17736.919999999998</v>
      </c>
      <c r="H13" s="61">
        <v>12691.92</v>
      </c>
      <c r="I13" s="62">
        <v>17800.77</v>
      </c>
      <c r="J13" s="61">
        <v>18237.13</v>
      </c>
      <c r="K13" s="30"/>
      <c r="L13" s="36"/>
      <c r="M13" s="36"/>
      <c r="N13" s="37"/>
      <c r="O13" s="38"/>
      <c r="P13" s="38"/>
      <c r="Q13" s="38"/>
      <c r="R13" s="39"/>
      <c r="S13" s="40"/>
    </row>
    <row r="14" spans="1:23" ht="17.100000000000001" customHeight="1" x14ac:dyDescent="0.2">
      <c r="A14" s="63"/>
      <c r="B14" s="27" t="s">
        <v>19</v>
      </c>
      <c r="C14" s="61">
        <v>8482.42</v>
      </c>
      <c r="D14" s="61">
        <v>4710.74</v>
      </c>
      <c r="E14" s="61">
        <v>7263.84</v>
      </c>
      <c r="F14" s="61">
        <v>9540.32</v>
      </c>
      <c r="G14" s="61">
        <v>2796.66</v>
      </c>
      <c r="H14" s="61">
        <v>8366.93</v>
      </c>
      <c r="I14" s="62">
        <v>16545.95</v>
      </c>
      <c r="J14" s="61">
        <v>17116.669999999998</v>
      </c>
      <c r="K14" s="30"/>
      <c r="L14" s="36"/>
      <c r="M14" s="36"/>
      <c r="N14" s="37"/>
      <c r="O14" s="38"/>
      <c r="P14" s="38"/>
      <c r="Q14" s="38"/>
      <c r="R14" s="39"/>
      <c r="S14" s="40"/>
    </row>
    <row r="15" spans="1:23" ht="17.100000000000001" customHeight="1" x14ac:dyDescent="0.2">
      <c r="A15" s="63"/>
      <c r="B15" s="27" t="s">
        <v>20</v>
      </c>
      <c r="C15" s="61">
        <v>9972.18</v>
      </c>
      <c r="D15" s="61">
        <v>7171.42</v>
      </c>
      <c r="E15" s="61">
        <v>5963.93</v>
      </c>
      <c r="F15" s="61">
        <v>11852.33</v>
      </c>
      <c r="G15" s="61">
        <v>4853.08</v>
      </c>
      <c r="H15" s="61">
        <v>9937.58</v>
      </c>
      <c r="I15" s="62">
        <v>14896.87</v>
      </c>
      <c r="J15" s="61">
        <v>14913.63</v>
      </c>
      <c r="K15" s="30"/>
      <c r="L15" s="36"/>
      <c r="M15" s="36"/>
      <c r="N15" s="37"/>
      <c r="O15" s="38"/>
      <c r="P15" s="38"/>
      <c r="Q15" s="38"/>
      <c r="R15" s="39"/>
      <c r="S15" s="40"/>
    </row>
    <row r="16" spans="1:23" ht="17.100000000000001" customHeight="1" x14ac:dyDescent="0.2">
      <c r="A16" s="63"/>
      <c r="B16" s="27" t="s">
        <v>21</v>
      </c>
      <c r="C16" s="61">
        <v>9584.65</v>
      </c>
      <c r="D16" s="61">
        <v>5376.73</v>
      </c>
      <c r="E16" s="61">
        <v>5203.1499999999996</v>
      </c>
      <c r="F16" s="61">
        <v>13441.53</v>
      </c>
      <c r="G16" s="61">
        <v>2883.77</v>
      </c>
      <c r="H16" s="61">
        <v>10922.81</v>
      </c>
      <c r="I16" s="62">
        <v>16691.939999999999</v>
      </c>
      <c r="J16" s="61">
        <v>16225.29</v>
      </c>
      <c r="K16" s="30"/>
      <c r="L16" s="36"/>
      <c r="M16" s="36"/>
      <c r="N16" s="37"/>
      <c r="O16" s="38"/>
      <c r="P16" s="38"/>
      <c r="Q16" s="38"/>
      <c r="R16" s="39"/>
      <c r="S16" s="40"/>
    </row>
    <row r="17" spans="1:23" ht="17.100000000000001" customHeight="1" x14ac:dyDescent="0.2">
      <c r="A17" s="63"/>
      <c r="B17" s="27" t="s">
        <v>22</v>
      </c>
      <c r="C17" s="61">
        <v>7460.5</v>
      </c>
      <c r="D17" s="61">
        <v>4635.32</v>
      </c>
      <c r="E17" s="61">
        <v>4786.07</v>
      </c>
      <c r="F17" s="61">
        <v>8021.53</v>
      </c>
      <c r="G17" s="61">
        <v>1116.08</v>
      </c>
      <c r="H17" s="61">
        <v>8516.1</v>
      </c>
      <c r="I17" s="62">
        <v>15154.55</v>
      </c>
      <c r="J17" s="61">
        <v>16920.759999999998</v>
      </c>
      <c r="K17" s="30"/>
      <c r="L17" s="36"/>
      <c r="M17" s="36"/>
      <c r="N17" s="37"/>
      <c r="O17" s="38"/>
      <c r="P17" s="38"/>
      <c r="Q17" s="38"/>
      <c r="R17" s="39"/>
      <c r="S17" s="40"/>
    </row>
    <row r="18" spans="1:23" ht="17.100000000000001" customHeight="1" x14ac:dyDescent="0.2">
      <c r="A18" s="63"/>
      <c r="B18" s="27" t="s">
        <v>23</v>
      </c>
      <c r="C18" s="61">
        <v>9168.91</v>
      </c>
      <c r="D18" s="61">
        <v>6200.29</v>
      </c>
      <c r="E18" s="61">
        <v>4753.7700000000004</v>
      </c>
      <c r="F18" s="61">
        <v>8159.14</v>
      </c>
      <c r="G18" s="61">
        <v>2455.87</v>
      </c>
      <c r="H18" s="61">
        <v>9055.3700000000008</v>
      </c>
      <c r="I18" s="62">
        <v>16082.18</v>
      </c>
      <c r="J18" s="61">
        <v>16177.65</v>
      </c>
      <c r="K18" s="30"/>
      <c r="L18" s="36"/>
      <c r="M18" s="36"/>
      <c r="N18" s="37"/>
      <c r="O18" s="38"/>
      <c r="P18" s="38"/>
      <c r="Q18" s="38"/>
      <c r="R18" s="39"/>
      <c r="S18" s="40"/>
    </row>
    <row r="19" spans="1:23" ht="17.100000000000001" customHeight="1" x14ac:dyDescent="0.2">
      <c r="A19" s="63"/>
      <c r="B19" s="27" t="s">
        <v>24</v>
      </c>
      <c r="C19" s="61">
        <v>10043.4</v>
      </c>
      <c r="D19" s="61">
        <v>6101.78</v>
      </c>
      <c r="E19" s="61">
        <v>8737.01</v>
      </c>
      <c r="F19" s="61">
        <v>10011.049999999999</v>
      </c>
      <c r="G19" s="61">
        <v>3234.23</v>
      </c>
      <c r="H19" s="61">
        <v>9054.7199999999993</v>
      </c>
      <c r="I19" s="62">
        <v>15656.03</v>
      </c>
      <c r="J19" s="61">
        <v>15168.82</v>
      </c>
      <c r="K19" s="30"/>
      <c r="L19" s="36"/>
      <c r="M19" s="36"/>
      <c r="N19" s="37"/>
      <c r="O19" s="38"/>
      <c r="P19" s="38"/>
      <c r="Q19" s="38"/>
      <c r="R19" s="39"/>
      <c r="S19" s="40"/>
    </row>
    <row r="20" spans="1:23" ht="17.100000000000001" customHeight="1" x14ac:dyDescent="0.2">
      <c r="A20" s="63"/>
      <c r="B20" s="41" t="s">
        <v>25</v>
      </c>
      <c r="C20" s="64">
        <v>9195.43</v>
      </c>
      <c r="D20" s="64">
        <v>7005.23</v>
      </c>
      <c r="E20" s="64">
        <v>6741.16</v>
      </c>
      <c r="F20" s="64">
        <v>11432.34</v>
      </c>
      <c r="G20" s="61">
        <v>1815.12</v>
      </c>
      <c r="H20" s="61">
        <v>10820.03</v>
      </c>
      <c r="I20" s="65">
        <v>15960.78</v>
      </c>
      <c r="J20" s="64">
        <v>16609.060000000001</v>
      </c>
      <c r="K20" s="44"/>
      <c r="L20" s="36"/>
      <c r="M20" s="36"/>
      <c r="N20" s="37"/>
      <c r="O20" s="38"/>
      <c r="P20" s="38"/>
      <c r="Q20" s="38"/>
      <c r="R20" s="39"/>
      <c r="S20" s="40"/>
    </row>
    <row r="21" spans="1:23" ht="17.100000000000001" customHeight="1" x14ac:dyDescent="0.2">
      <c r="A21" s="63"/>
      <c r="B21" s="27" t="s">
        <v>26</v>
      </c>
      <c r="C21" s="61">
        <v>7602.65</v>
      </c>
      <c r="D21" s="61">
        <v>3394.9</v>
      </c>
      <c r="E21" s="61">
        <v>5381.05</v>
      </c>
      <c r="F21" s="61">
        <v>9230.6299999999992</v>
      </c>
      <c r="G21" s="61">
        <v>2333.33</v>
      </c>
      <c r="H21" s="61">
        <v>6973.87</v>
      </c>
      <c r="I21" s="62">
        <v>14454.95</v>
      </c>
      <c r="J21" s="61">
        <v>13564.02</v>
      </c>
      <c r="K21" s="30"/>
      <c r="L21" s="36"/>
      <c r="M21" s="36"/>
      <c r="N21" s="37"/>
      <c r="O21" s="38"/>
      <c r="P21" s="38"/>
      <c r="Q21" s="38"/>
      <c r="R21" s="39"/>
      <c r="S21" s="40"/>
    </row>
    <row r="22" spans="1:23" ht="17.100000000000001" customHeight="1" x14ac:dyDescent="0.2">
      <c r="A22" s="63"/>
      <c r="B22" s="27" t="s">
        <v>27</v>
      </c>
      <c r="C22" s="61">
        <v>8791.2999999999993</v>
      </c>
      <c r="D22" s="61">
        <v>5781.71</v>
      </c>
      <c r="E22" s="61">
        <v>5915.22</v>
      </c>
      <c r="F22" s="61">
        <v>7656.53</v>
      </c>
      <c r="G22" s="61">
        <v>2886.01</v>
      </c>
      <c r="H22" s="61">
        <v>9585.2800000000007</v>
      </c>
      <c r="I22" s="62">
        <v>17600.36</v>
      </c>
      <c r="J22" s="61">
        <v>17844.759999999998</v>
      </c>
      <c r="K22" s="30"/>
      <c r="L22" s="36"/>
      <c r="M22" s="36"/>
      <c r="N22" s="37"/>
      <c r="O22" s="38"/>
      <c r="P22" s="38"/>
      <c r="Q22" s="38"/>
      <c r="R22" s="39"/>
      <c r="S22" s="40"/>
    </row>
    <row r="23" spans="1:23" ht="11.25" customHeight="1" x14ac:dyDescent="0.2">
      <c r="B23" s="45"/>
      <c r="C23" s="45"/>
      <c r="D23" s="45"/>
      <c r="E23" s="45"/>
      <c r="F23" s="45"/>
      <c r="G23" s="45"/>
      <c r="H23" s="45"/>
      <c r="I23" s="60"/>
      <c r="J23" s="60"/>
      <c r="K23" s="60"/>
      <c r="L23" s="36"/>
      <c r="M23" s="36"/>
      <c r="N23" s="36"/>
      <c r="O23" s="36"/>
      <c r="P23" s="36"/>
      <c r="Q23" s="36"/>
      <c r="R23" s="39"/>
      <c r="S23" s="47"/>
      <c r="T23" s="48"/>
      <c r="U23" s="48"/>
      <c r="V23" s="48"/>
      <c r="W23" s="49"/>
    </row>
    <row r="24" spans="1:23" ht="15" x14ac:dyDescent="0.2">
      <c r="B24" s="50" t="s">
        <v>28</v>
      </c>
      <c r="C24" s="50"/>
      <c r="D24" s="50"/>
      <c r="E24" s="50"/>
      <c r="F24" s="50"/>
      <c r="G24" s="50"/>
      <c r="H24" s="50"/>
      <c r="I24" s="50"/>
      <c r="J24" s="50"/>
      <c r="K24" s="60"/>
      <c r="L24" s="36"/>
      <c r="M24" s="36"/>
      <c r="N24" s="36"/>
      <c r="O24" s="36"/>
      <c r="P24" s="36"/>
      <c r="Q24" s="36"/>
      <c r="R24" s="39"/>
      <c r="S24" s="51"/>
      <c r="T24" s="48"/>
      <c r="U24" s="48"/>
      <c r="V24" s="48"/>
      <c r="W24" s="49"/>
    </row>
    <row r="25" spans="1:23" ht="15" x14ac:dyDescent="0.2">
      <c r="C25" s="59"/>
      <c r="D25" s="59"/>
      <c r="E25" s="59"/>
      <c r="F25" s="59"/>
      <c r="G25" s="59"/>
      <c r="H25" s="59"/>
      <c r="I25" s="59"/>
      <c r="J25" s="59"/>
      <c r="K25" s="59"/>
      <c r="L25" s="36"/>
      <c r="M25" s="36"/>
      <c r="N25" s="36"/>
      <c r="O25" s="36"/>
      <c r="P25" s="36"/>
      <c r="Q25" s="36"/>
      <c r="R25" s="39"/>
      <c r="S25" s="51"/>
      <c r="T25" s="48"/>
      <c r="U25" s="48"/>
      <c r="V25" s="48"/>
      <c r="W25" s="49"/>
    </row>
    <row r="26" spans="1:23" ht="15.75" x14ac:dyDescent="0.25">
      <c r="C26" s="59"/>
      <c r="D26" s="59"/>
      <c r="E26" s="59"/>
      <c r="I26" s="59"/>
      <c r="J26" s="59"/>
      <c r="K26" s="59"/>
      <c r="L26" s="36"/>
      <c r="M26" s="36"/>
      <c r="N26" s="36"/>
      <c r="O26" s="36"/>
      <c r="P26" s="36"/>
      <c r="Q26" s="36"/>
      <c r="R26" s="39"/>
      <c r="S26" s="53"/>
      <c r="T26" s="54"/>
      <c r="U26" s="54"/>
      <c r="V26" s="54"/>
      <c r="W26" s="55"/>
    </row>
    <row r="27" spans="1:23" x14ac:dyDescent="0.2">
      <c r="C27" s="59"/>
      <c r="D27" s="59"/>
      <c r="E27" s="59"/>
      <c r="I27" s="59"/>
      <c r="J27" s="59"/>
      <c r="K27" s="59"/>
      <c r="L27" s="36"/>
      <c r="M27" s="36"/>
      <c r="N27" s="36"/>
      <c r="O27" s="36"/>
      <c r="P27" s="36"/>
      <c r="Q27" s="36"/>
      <c r="R27" s="39"/>
    </row>
    <row r="28" spans="1:23" x14ac:dyDescent="0.2">
      <c r="C28" s="59"/>
      <c r="D28" s="59"/>
      <c r="E28" s="59"/>
      <c r="I28" s="59"/>
      <c r="J28" s="59"/>
      <c r="K28" s="59"/>
      <c r="L28" s="36"/>
      <c r="M28" s="36"/>
      <c r="N28" s="36"/>
      <c r="O28" s="36"/>
      <c r="P28" s="36"/>
      <c r="Q28" s="36"/>
      <c r="R28" s="39"/>
    </row>
    <row r="29" spans="1:23" x14ac:dyDescent="0.2">
      <c r="C29" s="59"/>
      <c r="D29" s="59"/>
      <c r="E29" s="58"/>
      <c r="F29" s="57"/>
      <c r="G29" s="57"/>
      <c r="H29" s="57"/>
      <c r="I29" s="59"/>
      <c r="J29" s="59"/>
      <c r="K29" s="59"/>
      <c r="L29" s="36"/>
      <c r="M29" s="36"/>
      <c r="N29" s="36"/>
      <c r="O29" s="36"/>
      <c r="P29" s="36"/>
      <c r="Q29" s="36"/>
      <c r="R29" s="39"/>
    </row>
    <row r="30" spans="1:23" x14ac:dyDescent="0.2">
      <c r="C30" s="59"/>
      <c r="D30" s="59"/>
      <c r="E30" s="58"/>
      <c r="F30" s="57"/>
      <c r="G30" s="57"/>
      <c r="H30" s="58"/>
      <c r="I30" s="59"/>
      <c r="J30" s="59"/>
      <c r="K30" s="59"/>
      <c r="L30" s="36"/>
      <c r="M30" s="36"/>
      <c r="N30" s="36"/>
      <c r="O30" s="36"/>
      <c r="P30" s="36"/>
      <c r="Q30" s="36"/>
      <c r="R30" s="39"/>
    </row>
    <row r="31" spans="1:23" x14ac:dyDescent="0.2">
      <c r="C31" s="59"/>
      <c r="D31" s="59"/>
      <c r="E31" s="58"/>
      <c r="F31" s="57"/>
      <c r="G31" s="57"/>
      <c r="H31" s="58"/>
      <c r="I31" s="59"/>
      <c r="J31" s="59"/>
      <c r="K31" s="59"/>
      <c r="L31" s="36"/>
      <c r="M31" s="36"/>
      <c r="N31" s="36"/>
      <c r="O31" s="36"/>
      <c r="P31" s="36"/>
      <c r="Q31" s="36"/>
      <c r="R31" s="39"/>
    </row>
    <row r="32" spans="1:23" x14ac:dyDescent="0.2">
      <c r="C32" s="59"/>
      <c r="D32" s="59"/>
      <c r="E32" s="58"/>
      <c r="F32" s="57"/>
      <c r="G32" s="57"/>
      <c r="H32" s="58"/>
      <c r="I32" s="59"/>
      <c r="J32" s="59"/>
      <c r="K32" s="59"/>
      <c r="L32" s="36"/>
      <c r="M32" s="36"/>
      <c r="N32" s="36"/>
      <c r="O32" s="36"/>
      <c r="P32" s="36"/>
      <c r="Q32" s="36"/>
      <c r="R32" s="39"/>
    </row>
    <row r="33" spans="3:18" x14ac:dyDescent="0.2">
      <c r="C33" s="59"/>
      <c r="D33" s="59"/>
      <c r="E33" s="58"/>
      <c r="F33" s="57"/>
      <c r="G33" s="58"/>
      <c r="H33" s="58"/>
      <c r="I33" s="59"/>
      <c r="J33" s="59"/>
      <c r="K33" s="59"/>
      <c r="L33" s="36"/>
      <c r="M33" s="36"/>
      <c r="N33" s="36"/>
      <c r="O33" s="36"/>
      <c r="P33" s="36"/>
      <c r="Q33" s="36"/>
      <c r="R33" s="39"/>
    </row>
    <row r="34" spans="3:18" x14ac:dyDescent="0.2">
      <c r="E34" s="57"/>
      <c r="F34" s="57"/>
      <c r="G34" s="58"/>
      <c r="H34" s="57"/>
      <c r="L34" s="48"/>
      <c r="M34" s="48"/>
      <c r="N34" s="48"/>
      <c r="O34" s="48"/>
      <c r="P34" s="48"/>
      <c r="Q34" s="48"/>
      <c r="R34" s="39"/>
    </row>
    <row r="35" spans="3:18" x14ac:dyDescent="0.2">
      <c r="E35" s="57"/>
      <c r="F35" s="57"/>
      <c r="G35" s="57"/>
      <c r="H35" s="57"/>
      <c r="L35" s="48"/>
      <c r="M35" s="48"/>
      <c r="N35" s="48"/>
      <c r="O35" s="48"/>
      <c r="P35" s="48"/>
      <c r="Q35" s="48"/>
      <c r="R35" s="39"/>
    </row>
    <row r="36" spans="3:18" x14ac:dyDescent="0.2">
      <c r="E36" s="57"/>
      <c r="F36" s="57"/>
      <c r="G36" s="57"/>
      <c r="H36" s="57"/>
      <c r="L36" s="48"/>
      <c r="M36" s="48"/>
      <c r="N36" s="48"/>
      <c r="O36" s="48"/>
      <c r="P36" s="48"/>
      <c r="Q36" s="48"/>
      <c r="R36" s="39"/>
    </row>
    <row r="37" spans="3:18" x14ac:dyDescent="0.2">
      <c r="E37" s="57"/>
      <c r="F37" s="57"/>
      <c r="G37" s="58"/>
      <c r="H37" s="57"/>
      <c r="L37" s="48"/>
      <c r="M37" s="48"/>
      <c r="N37" s="48"/>
      <c r="O37" s="48"/>
      <c r="P37" s="48"/>
      <c r="Q37" s="48"/>
      <c r="R37" s="39"/>
    </row>
    <row r="38" spans="3:18" x14ac:dyDescent="0.2">
      <c r="E38" s="57"/>
      <c r="F38" s="57"/>
      <c r="G38" s="58"/>
      <c r="H38" s="57"/>
      <c r="L38" s="48"/>
      <c r="M38" s="48"/>
      <c r="N38" s="48"/>
      <c r="O38" s="48"/>
      <c r="P38" s="48"/>
      <c r="Q38" s="48"/>
      <c r="R38" s="39"/>
    </row>
    <row r="39" spans="3:18" x14ac:dyDescent="0.2">
      <c r="E39" s="57"/>
      <c r="F39" s="57"/>
      <c r="G39" s="57"/>
      <c r="H39" s="57"/>
      <c r="L39" s="48"/>
      <c r="M39" s="48"/>
      <c r="N39" s="48"/>
      <c r="O39" s="48"/>
      <c r="P39" s="48"/>
      <c r="Q39" s="48"/>
      <c r="R39" s="39"/>
    </row>
    <row r="40" spans="3:18" x14ac:dyDescent="0.2">
      <c r="E40" s="57"/>
      <c r="F40" s="57"/>
      <c r="G40" s="57"/>
      <c r="H40" s="57"/>
      <c r="L40" s="48"/>
      <c r="M40" s="48"/>
      <c r="N40" s="48"/>
      <c r="O40" s="48"/>
      <c r="P40" s="48"/>
      <c r="Q40" s="48"/>
      <c r="R40" s="39"/>
    </row>
    <row r="41" spans="3:18" x14ac:dyDescent="0.2">
      <c r="E41" s="57"/>
      <c r="F41" s="57"/>
      <c r="G41" s="58"/>
      <c r="H41" s="57"/>
    </row>
    <row r="42" spans="3:18" x14ac:dyDescent="0.2">
      <c r="E42" s="57"/>
      <c r="F42" s="57"/>
      <c r="G42" s="57"/>
      <c r="H42" s="57"/>
    </row>
    <row r="43" spans="3:18" x14ac:dyDescent="0.2">
      <c r="E43" s="57"/>
      <c r="F43" s="58"/>
      <c r="G43" s="58"/>
      <c r="H43" s="57"/>
    </row>
    <row r="44" spans="3:18" x14ac:dyDescent="0.2">
      <c r="E44" s="57"/>
      <c r="F44" s="57"/>
      <c r="G44" s="58"/>
      <c r="H44" s="57"/>
    </row>
    <row r="45" spans="3:18" x14ac:dyDescent="0.2">
      <c r="E45" s="57"/>
      <c r="F45" s="57"/>
      <c r="G45" s="58"/>
      <c r="H45" s="57"/>
    </row>
    <row r="46" spans="3:18" x14ac:dyDescent="0.2">
      <c r="E46" s="57"/>
      <c r="F46" s="57"/>
      <c r="G46" s="58"/>
      <c r="H46" s="57"/>
    </row>
    <row r="47" spans="3:18" x14ac:dyDescent="0.2">
      <c r="E47" s="57"/>
      <c r="F47" s="57"/>
      <c r="G47" s="58"/>
      <c r="H47" s="57"/>
    </row>
    <row r="48" spans="3:18" x14ac:dyDescent="0.2">
      <c r="E48" s="57"/>
      <c r="F48" s="57"/>
      <c r="G48" s="58"/>
      <c r="H48" s="57"/>
    </row>
    <row r="49" spans="5:8" x14ac:dyDescent="0.2">
      <c r="E49" s="57"/>
      <c r="F49" s="57"/>
      <c r="G49" s="58"/>
      <c r="H49" s="57"/>
    </row>
    <row r="50" spans="5:8" x14ac:dyDescent="0.2">
      <c r="E50" s="57"/>
      <c r="F50" s="57"/>
      <c r="G50" s="57"/>
      <c r="H50" s="57"/>
    </row>
    <row r="51" spans="5:8" x14ac:dyDescent="0.2">
      <c r="E51" s="57"/>
      <c r="F51" s="57"/>
      <c r="G51" s="57"/>
      <c r="H51" s="57"/>
    </row>
  </sheetData>
  <mergeCells count="4">
    <mergeCell ref="P1:Q1"/>
    <mergeCell ref="B2:K2"/>
    <mergeCell ref="B23:H23"/>
    <mergeCell ref="B24:J24"/>
  </mergeCells>
  <pageMargins left="0.75" right="0.75" top="1" bottom="1" header="0.5" footer="0.5"/>
  <pageSetup paperSize="9" scale="76" orientation="landscape" r:id="rId1"/>
  <headerFooter alignWithMargins="0"/>
  <rowBreaks count="1" manualBreakCount="1">
    <brk id="29" max="16383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0"/>
  <sheetViews>
    <sheetView zoomScale="75" zoomScaleNormal="100" workbookViewId="0">
      <selection activeCell="B42" sqref="B42:L42"/>
    </sheetView>
  </sheetViews>
  <sheetFormatPr defaultRowHeight="12.75" x14ac:dyDescent="0.2"/>
  <cols>
    <col min="2" max="2" width="36.5703125" customWidth="1"/>
    <col min="3" max="3" width="2.5703125" customWidth="1"/>
    <col min="4" max="4" width="12.140625" customWidth="1"/>
    <col min="5" max="5" width="14.85546875" customWidth="1"/>
    <col min="6" max="6" width="13.5703125" customWidth="1"/>
    <col min="7" max="7" width="15.42578125" customWidth="1"/>
    <col min="8" max="8" width="13.28515625" style="73" customWidth="1"/>
    <col min="9" max="9" width="12.28515625" customWidth="1"/>
    <col min="10" max="10" width="12.7109375" customWidth="1"/>
    <col min="11" max="11" width="15" customWidth="1"/>
    <col min="12" max="12" width="13.28515625" customWidth="1"/>
  </cols>
  <sheetData>
    <row r="1" spans="2:17" ht="14.25" customHeight="1" x14ac:dyDescent="0.2">
      <c r="L1" s="2" t="s">
        <v>33</v>
      </c>
      <c r="M1" s="2"/>
    </row>
    <row r="2" spans="2:17" ht="8.25" customHeight="1" x14ac:dyDescent="0.2">
      <c r="K2" s="2"/>
      <c r="L2" s="2"/>
    </row>
    <row r="3" spans="2:17" ht="15.75" x14ac:dyDescent="0.25">
      <c r="B3" s="74" t="s">
        <v>34</v>
      </c>
      <c r="C3" s="74"/>
      <c r="D3" s="74"/>
      <c r="E3" s="74"/>
      <c r="F3" s="74"/>
      <c r="G3" s="74"/>
      <c r="H3" s="74"/>
      <c r="I3" s="74"/>
      <c r="J3" s="74"/>
      <c r="K3" s="74"/>
      <c r="L3" s="74"/>
    </row>
    <row r="5" spans="2:17" s="3" customFormat="1" ht="63" customHeight="1" x14ac:dyDescent="0.25">
      <c r="B5" s="75" t="s">
        <v>35</v>
      </c>
      <c r="C5" s="75"/>
      <c r="D5" s="76" t="s">
        <v>36</v>
      </c>
      <c r="E5" s="76" t="s">
        <v>37</v>
      </c>
      <c r="F5" s="77" t="s">
        <v>38</v>
      </c>
      <c r="G5" s="76" t="s">
        <v>39</v>
      </c>
      <c r="H5" s="78" t="s">
        <v>40</v>
      </c>
      <c r="I5" s="76" t="s">
        <v>41</v>
      </c>
      <c r="J5" s="76" t="s">
        <v>42</v>
      </c>
      <c r="K5" s="76" t="s">
        <v>43</v>
      </c>
      <c r="L5" s="76" t="s">
        <v>44</v>
      </c>
    </row>
    <row r="6" spans="2:17" s="81" customFormat="1" ht="11.25" x14ac:dyDescent="0.2">
      <c r="B6" s="79">
        <v>1</v>
      </c>
      <c r="C6" s="79">
        <v>2</v>
      </c>
      <c r="D6" s="79">
        <v>3</v>
      </c>
      <c r="E6" s="79">
        <v>4</v>
      </c>
      <c r="F6" s="80">
        <v>5</v>
      </c>
      <c r="G6" s="79">
        <v>6</v>
      </c>
      <c r="H6" s="79">
        <v>7</v>
      </c>
      <c r="I6" s="79">
        <v>8</v>
      </c>
      <c r="J6" s="79">
        <v>9</v>
      </c>
      <c r="K6" s="79">
        <v>10</v>
      </c>
      <c r="L6" s="79">
        <v>11</v>
      </c>
    </row>
    <row r="7" spans="2:17" s="87" customFormat="1" ht="15.75" x14ac:dyDescent="0.25">
      <c r="B7" s="82" t="s">
        <v>29</v>
      </c>
      <c r="C7" s="83" t="s">
        <v>45</v>
      </c>
      <c r="D7" s="84">
        <f>'[1]tab 9'!D66</f>
        <v>8640</v>
      </c>
      <c r="E7" s="84">
        <f>'[1]tab 9'!E66</f>
        <v>8633</v>
      </c>
      <c r="F7" s="84">
        <f>'[1]tab 9'!F66</f>
        <v>3324</v>
      </c>
      <c r="G7" s="85">
        <f>'[1]tab 9'!G66</f>
        <v>38.50341712035214</v>
      </c>
      <c r="H7" s="85">
        <f>'[1]tab 9'!H66</f>
        <v>24466.700000000004</v>
      </c>
      <c r="I7" s="85">
        <f>'[1]tab 9'!I66</f>
        <v>2831.7939814814822</v>
      </c>
      <c r="J7" s="85">
        <f>'[1]tab 9'!J66</f>
        <v>7360.619735258726</v>
      </c>
      <c r="K7" s="85">
        <f>D7*100/D28</f>
        <v>17.764984064973785</v>
      </c>
      <c r="L7" s="85">
        <f>H7*100/H28</f>
        <v>7.7159187596856214</v>
      </c>
      <c r="M7" s="86"/>
      <c r="N7" s="86"/>
      <c r="O7" s="86"/>
      <c r="P7" s="86"/>
      <c r="Q7" s="86"/>
    </row>
    <row r="8" spans="2:17" ht="15.75" x14ac:dyDescent="0.25">
      <c r="B8" s="82"/>
      <c r="C8" s="88" t="s">
        <v>46</v>
      </c>
      <c r="D8" s="89">
        <f>'[1]tab 9'!D67</f>
        <v>2191</v>
      </c>
      <c r="E8" s="89">
        <f>'[1]tab 9'!E67</f>
        <v>2237</v>
      </c>
      <c r="F8" s="89">
        <f>'[1]tab 9'!F67</f>
        <v>898</v>
      </c>
      <c r="G8" s="90">
        <f>'[1]tab 9'!G67</f>
        <v>40.143048725972285</v>
      </c>
      <c r="H8" s="90">
        <f>'[1]tab 9'!H67</f>
        <v>6290.6999999999989</v>
      </c>
      <c r="I8" s="91">
        <f>'[1]tab 9'!I67</f>
        <v>2871.1547238703783</v>
      </c>
      <c r="J8" s="91">
        <f>'[1]tab 9'!J67</f>
        <v>7005.23385300668</v>
      </c>
      <c r="K8" s="90">
        <f>D8*100/D29</f>
        <v>11.888225718936516</v>
      </c>
      <c r="L8" s="90">
        <f>H8*100/H29</f>
        <v>5.6566210620495543</v>
      </c>
      <c r="M8" s="92"/>
      <c r="N8" s="92"/>
      <c r="O8" s="92"/>
      <c r="P8" s="92"/>
      <c r="Q8" s="92"/>
    </row>
    <row r="9" spans="2:17" ht="15.75" x14ac:dyDescent="0.25">
      <c r="B9" s="93"/>
      <c r="C9" s="94" t="s">
        <v>47</v>
      </c>
      <c r="D9" s="95">
        <f>'[1]tab 9'!D68</f>
        <v>-6449</v>
      </c>
      <c r="E9" s="95">
        <f>'[1]tab 9'!E68</f>
        <v>-6396</v>
      </c>
      <c r="F9" s="95">
        <f>'[1]tab 9'!F68</f>
        <v>-2426</v>
      </c>
      <c r="G9" s="96">
        <f>'[1]tab 9'!G68</f>
        <v>1.6396316056201456</v>
      </c>
      <c r="H9" s="96">
        <f>'[1]tab 9'!H68</f>
        <v>-18176.000000000007</v>
      </c>
      <c r="I9" s="97">
        <f>'[1]tab 9'!I68</f>
        <v>39.36</v>
      </c>
      <c r="J9" s="97">
        <f>'[1]tab 9'!J68</f>
        <v>-355.38588225204603</v>
      </c>
      <c r="K9" s="96">
        <f>K8-K7</f>
        <v>-5.8767583460372688</v>
      </c>
      <c r="L9" s="96">
        <f>L8-L7</f>
        <v>-2.0592976976360671</v>
      </c>
      <c r="M9" s="92"/>
      <c r="N9" s="92"/>
      <c r="O9" s="92"/>
      <c r="P9" s="92"/>
      <c r="Q9" s="92"/>
    </row>
    <row r="10" spans="2:17" ht="15.75" x14ac:dyDescent="0.25">
      <c r="B10" s="98" t="s">
        <v>5</v>
      </c>
      <c r="C10" s="99" t="s">
        <v>45</v>
      </c>
      <c r="D10" s="100">
        <f>'[1]tab 10'!D66</f>
        <v>4652</v>
      </c>
      <c r="E10" s="100">
        <f>'[1]tab 10'!E66</f>
        <v>4261</v>
      </c>
      <c r="F10" s="100">
        <f>'[1]tab 10'!F66</f>
        <v>2687</v>
      </c>
      <c r="G10" s="101">
        <f>'[1]tab 10'!G66</f>
        <v>63.060314480168977</v>
      </c>
      <c r="H10" s="101">
        <f>'[1]tab 10'!H66</f>
        <v>23586.599999999995</v>
      </c>
      <c r="I10" s="102">
        <f>'[1]tab 10'!I66</f>
        <v>5070.2063628546848</v>
      </c>
      <c r="J10" s="102">
        <f>'[1]tab 10'!J66</f>
        <v>8778.0424264979501</v>
      </c>
      <c r="K10" s="103">
        <f>D10*100/D28</f>
        <v>9.5651279942428289</v>
      </c>
      <c r="L10" s="103">
        <f>H10*100/H28</f>
        <v>7.4383668176419713</v>
      </c>
      <c r="M10" s="92"/>
      <c r="N10" s="92"/>
      <c r="O10" s="92"/>
      <c r="P10" s="92"/>
      <c r="Q10" s="92"/>
    </row>
    <row r="11" spans="2:17" ht="13.5" x14ac:dyDescent="0.25">
      <c r="B11" s="104"/>
      <c r="C11" s="88" t="s">
        <v>46</v>
      </c>
      <c r="D11" s="89">
        <f>'[1]tab 10'!D67</f>
        <v>3754</v>
      </c>
      <c r="E11" s="89">
        <f>'[1]tab 10'!E67</f>
        <v>5014</v>
      </c>
      <c r="F11" s="89">
        <f>'[1]tab 10'!F67</f>
        <v>3207</v>
      </c>
      <c r="G11" s="90">
        <f>'[1]tab 10'!G67</f>
        <v>63.960909453530114</v>
      </c>
      <c r="H11" s="90">
        <f>'[1]tab 10'!H67</f>
        <v>21618.899999999998</v>
      </c>
      <c r="I11" s="91">
        <f>'[1]tab 10'!I67</f>
        <v>5758.8971763452309</v>
      </c>
      <c r="J11" s="91">
        <f>'[1]tab 10'!J67</f>
        <v>6741.1599625818517</v>
      </c>
      <c r="K11" s="90">
        <f>D11*100/D29</f>
        <v>20.368963646228973</v>
      </c>
      <c r="L11" s="90">
        <f>H11*100/H29</f>
        <v>19.43979606058835</v>
      </c>
      <c r="M11" s="92"/>
      <c r="N11" s="92"/>
      <c r="O11" s="92"/>
      <c r="P11" s="92"/>
      <c r="Q11" s="92"/>
    </row>
    <row r="12" spans="2:17" x14ac:dyDescent="0.2">
      <c r="B12" s="105"/>
      <c r="C12" s="94" t="s">
        <v>47</v>
      </c>
      <c r="D12" s="95">
        <f>'[1]tab 10'!D68</f>
        <v>-898</v>
      </c>
      <c r="E12" s="95">
        <f>'[1]tab 10'!E68</f>
        <v>753</v>
      </c>
      <c r="F12" s="95">
        <f>'[1]tab 10'!F68</f>
        <v>520</v>
      </c>
      <c r="G12" s="96">
        <f>'[1]tab 10'!G68</f>
        <v>0.90059497336113736</v>
      </c>
      <c r="H12" s="96">
        <f>'[1]tab 10'!H68</f>
        <v>-1967.6999999999971</v>
      </c>
      <c r="I12" s="97">
        <f>'[1]tab 10'!I68</f>
        <v>688.69081349054613</v>
      </c>
      <c r="J12" s="97">
        <f>'[1]tab 10'!J68</f>
        <v>-2036.8824639160985</v>
      </c>
      <c r="K12" s="96">
        <f>K11-K10</f>
        <v>10.803835651986144</v>
      </c>
      <c r="L12" s="96">
        <f>L11-L10</f>
        <v>12.001429242946379</v>
      </c>
      <c r="M12" s="92"/>
      <c r="N12" s="92"/>
      <c r="O12" s="92"/>
      <c r="P12" s="92"/>
      <c r="Q12" s="92"/>
    </row>
    <row r="13" spans="2:17" ht="15.75" x14ac:dyDescent="0.25">
      <c r="B13" s="82" t="s">
        <v>6</v>
      </c>
      <c r="C13" s="83" t="s">
        <v>45</v>
      </c>
      <c r="D13" s="106">
        <f>'[1]tab 11'!D66</f>
        <v>6123</v>
      </c>
      <c r="E13" s="106">
        <f>'[1]tab 11'!E66</f>
        <v>6035</v>
      </c>
      <c r="F13" s="106">
        <f>'[1]tab 11'!F66</f>
        <v>2753</v>
      </c>
      <c r="G13" s="103">
        <f>'[1]tab 11'!G66</f>
        <v>45.617232808616407</v>
      </c>
      <c r="H13" s="103">
        <f>'[1]tab 11'!H66</f>
        <v>37217.599999999999</v>
      </c>
      <c r="I13" s="107">
        <f>'[1]tab 11'!I66</f>
        <v>6078.3276171811203</v>
      </c>
      <c r="J13" s="107">
        <f>'[1]tab 11'!J66</f>
        <v>13518.924809298946</v>
      </c>
      <c r="K13" s="103">
        <f>D13*100/D28</f>
        <v>12.589698776601214</v>
      </c>
      <c r="L13" s="103">
        <f>H13*100/H28</f>
        <v>11.737094828091877</v>
      </c>
      <c r="M13" s="92"/>
      <c r="N13" s="92"/>
      <c r="O13" s="92"/>
      <c r="P13" s="92"/>
      <c r="Q13" s="92"/>
    </row>
    <row r="14" spans="2:17" ht="13.5" x14ac:dyDescent="0.25">
      <c r="B14" s="104"/>
      <c r="C14" s="88" t="s">
        <v>46</v>
      </c>
      <c r="D14" s="89">
        <f>'[1]tab 11'!D67</f>
        <v>1020</v>
      </c>
      <c r="E14" s="89">
        <f>'[1]tab 11'!E67</f>
        <v>1212</v>
      </c>
      <c r="F14" s="89">
        <f>'[1]tab 11'!F67</f>
        <v>535</v>
      </c>
      <c r="G14" s="90">
        <f>'[1]tab 11'!G67</f>
        <v>44.14191419141914</v>
      </c>
      <c r="H14" s="90">
        <f>'[1]tab 11'!H67</f>
        <v>6116.3</v>
      </c>
      <c r="I14" s="91">
        <f>'[1]tab 11'!I67</f>
        <v>5996.3725490196075</v>
      </c>
      <c r="J14" s="91">
        <f>'[1]tab 11'!J67</f>
        <v>11432.336448598131</v>
      </c>
      <c r="K14" s="90">
        <f>D14*100/D29</f>
        <v>5.5344546934346175</v>
      </c>
      <c r="L14" s="90">
        <f>H14*100/H29</f>
        <v>5.4997999271644957</v>
      </c>
      <c r="M14" s="92"/>
      <c r="N14" s="92"/>
      <c r="O14" s="92"/>
      <c r="P14" s="92"/>
      <c r="Q14" s="92"/>
    </row>
    <row r="15" spans="2:17" x14ac:dyDescent="0.2">
      <c r="B15" s="105"/>
      <c r="C15" s="94" t="s">
        <v>47</v>
      </c>
      <c r="D15" s="95">
        <f>'[1]tab 11'!D68</f>
        <v>-5103</v>
      </c>
      <c r="E15" s="95">
        <f>'[1]tab 11'!E68</f>
        <v>-4823</v>
      </c>
      <c r="F15" s="95">
        <f>'[1]tab 11'!F68</f>
        <v>-2218</v>
      </c>
      <c r="G15" s="96">
        <f>'[1]tab 11'!G68</f>
        <v>-1.4753186171972672</v>
      </c>
      <c r="H15" s="96">
        <f>'[1]tab 11'!H68</f>
        <v>-31101.3</v>
      </c>
      <c r="I15" s="97">
        <f>'[1]tab 11'!I68</f>
        <v>-81.955068161512827</v>
      </c>
      <c r="J15" s="97">
        <f>'[1]tab 11'!J68</f>
        <v>-2086.5883607008145</v>
      </c>
      <c r="K15" s="96">
        <f>K14-K13</f>
        <v>-7.0552440831665963</v>
      </c>
      <c r="L15" s="96">
        <f>L14-L13</f>
        <v>-6.237294900927381</v>
      </c>
      <c r="M15" s="92"/>
      <c r="N15" s="92"/>
      <c r="O15" s="92"/>
      <c r="P15" s="92"/>
      <c r="Q15" s="92"/>
    </row>
    <row r="16" spans="2:17" ht="15.75" customHeight="1" x14ac:dyDescent="0.25">
      <c r="B16" s="98" t="s">
        <v>7</v>
      </c>
      <c r="C16" s="99" t="s">
        <v>45</v>
      </c>
      <c r="D16" s="100">
        <f>'[1]tab 12'!D66</f>
        <v>6766</v>
      </c>
      <c r="E16" s="100">
        <f>'[1]tab 12'!E66</f>
        <v>6785</v>
      </c>
      <c r="F16" s="100">
        <f>'[1]tab 12'!F66</f>
        <v>1970</v>
      </c>
      <c r="G16" s="101">
        <f>'[1]tab 12'!G66</f>
        <v>29.0346352247605</v>
      </c>
      <c r="H16" s="101">
        <f>'[1]tab 12'!H66</f>
        <v>3733.6000000000004</v>
      </c>
      <c r="I16" s="102">
        <f>'[1]tab 12'!I66</f>
        <v>551.81791309488631</v>
      </c>
      <c r="J16" s="102">
        <f>'[1]tab 12'!J66</f>
        <v>1895.2284263959393</v>
      </c>
      <c r="K16" s="103">
        <f>D16*100/D28</f>
        <v>13.91179191939961</v>
      </c>
      <c r="L16" s="101">
        <f>H16*100/H28</f>
        <v>1.1774433937213533</v>
      </c>
      <c r="M16" s="92"/>
      <c r="N16" s="92"/>
      <c r="O16" s="92"/>
      <c r="P16" s="92"/>
      <c r="Q16" s="92"/>
    </row>
    <row r="17" spans="2:17" ht="15" customHeight="1" x14ac:dyDescent="0.25">
      <c r="B17" s="104"/>
      <c r="C17" s="88" t="s">
        <v>46</v>
      </c>
      <c r="D17" s="89">
        <f>'[1]tab 12'!D67</f>
        <v>5353</v>
      </c>
      <c r="E17" s="89">
        <f>'[1]tab 12'!E67</f>
        <v>5503</v>
      </c>
      <c r="F17" s="89">
        <f>'[1]tab 12'!F67</f>
        <v>1283</v>
      </c>
      <c r="G17" s="90">
        <f>'[1]tab 12'!G67</f>
        <v>23.314555696892604</v>
      </c>
      <c r="H17" s="90">
        <f>'[1]tab 12'!H67</f>
        <v>2328.8000000000002</v>
      </c>
      <c r="I17" s="91">
        <f>'[1]tab 12'!I67</f>
        <v>435.04576872781621</v>
      </c>
      <c r="J17" s="91">
        <f>'[1]tab 12'!J67</f>
        <v>1815.1208106001559</v>
      </c>
      <c r="K17" s="90">
        <f>D17*100/D29</f>
        <v>29.045035268583831</v>
      </c>
      <c r="L17" s="90">
        <f>H17*100/H29</f>
        <v>2.0940657048183837</v>
      </c>
      <c r="M17" s="92"/>
      <c r="N17" s="92"/>
      <c r="O17" s="92"/>
      <c r="P17" s="92"/>
      <c r="Q17" s="92"/>
    </row>
    <row r="18" spans="2:17" ht="12.75" customHeight="1" x14ac:dyDescent="0.2">
      <c r="B18" s="105"/>
      <c r="C18" s="94" t="s">
        <v>47</v>
      </c>
      <c r="D18" s="95">
        <f>'[1]tab 12'!D68</f>
        <v>-1413</v>
      </c>
      <c r="E18" s="95">
        <f>'[1]tab 12'!E68</f>
        <v>-1282</v>
      </c>
      <c r="F18" s="95">
        <f>'[1]tab 12'!F68</f>
        <v>-687</v>
      </c>
      <c r="G18" s="96">
        <f>'[1]tab 12'!G68</f>
        <v>-5.7200795278678953</v>
      </c>
      <c r="H18" s="96">
        <f>'[1]tab 12'!H68</f>
        <v>-1404.8000000000002</v>
      </c>
      <c r="I18" s="97">
        <f>'[1]tab 12'!I68</f>
        <v>-116.7721443670701</v>
      </c>
      <c r="J18" s="97">
        <f>'[1]tab 12'!J68</f>
        <v>-80.107615795783431</v>
      </c>
      <c r="K18" s="96">
        <f>K17-K16</f>
        <v>15.133243349184221</v>
      </c>
      <c r="L18" s="96">
        <f>L17-L16</f>
        <v>0.91662231109703041</v>
      </c>
      <c r="M18" s="92"/>
      <c r="N18" s="92"/>
      <c r="O18" s="92"/>
      <c r="P18" s="92"/>
      <c r="Q18" s="92"/>
    </row>
    <row r="19" spans="2:17" ht="15.75" x14ac:dyDescent="0.25">
      <c r="B19" s="82" t="s">
        <v>8</v>
      </c>
      <c r="C19" s="83" t="s">
        <v>45</v>
      </c>
      <c r="D19" s="106">
        <f>'[1]tab 13'!D66</f>
        <v>16423</v>
      </c>
      <c r="E19" s="106">
        <f>'[1]tab 13'!E66</f>
        <v>15668</v>
      </c>
      <c r="F19" s="106">
        <f>'[1]tab 13'!F66</f>
        <v>7391</v>
      </c>
      <c r="G19" s="103">
        <f>'[1]tab 13'!G66</f>
        <v>47.172581056931328</v>
      </c>
      <c r="H19" s="103">
        <f>'[1]tab 13'!H66</f>
        <v>117995.00000000001</v>
      </c>
      <c r="I19" s="107">
        <f>'[1]tab 13'!I66</f>
        <v>7184.7409121354212</v>
      </c>
      <c r="J19" s="107">
        <f>'[1]tab 13'!J66</f>
        <v>15964.686781220404</v>
      </c>
      <c r="K19" s="103">
        <f>D19*100/D28</f>
        <v>33.767862650354679</v>
      </c>
      <c r="L19" s="103">
        <f>H19*100/H28</f>
        <v>37.211386662243164</v>
      </c>
      <c r="M19" s="92"/>
      <c r="N19" s="92"/>
      <c r="O19" s="92"/>
      <c r="P19" s="92"/>
      <c r="Q19" s="92"/>
    </row>
    <row r="20" spans="2:17" ht="13.5" x14ac:dyDescent="0.25">
      <c r="B20" s="104"/>
      <c r="C20" s="88" t="s">
        <v>46</v>
      </c>
      <c r="D20" s="89">
        <f>'[1]tab 13'!D67</f>
        <v>4609</v>
      </c>
      <c r="E20" s="89">
        <f>'[1]tab 13'!E67</f>
        <v>9675</v>
      </c>
      <c r="F20" s="89">
        <f>'[1]tab 13'!F67</f>
        <v>4668</v>
      </c>
      <c r="G20" s="90">
        <f>'[1]tab 13'!G67</f>
        <v>48.248062015503876</v>
      </c>
      <c r="H20" s="90">
        <f>'[1]tab 13'!H67</f>
        <v>50507.9</v>
      </c>
      <c r="I20" s="91">
        <f>'[1]tab 13'!I67</f>
        <v>10958.537643740508</v>
      </c>
      <c r="J20" s="91">
        <f>'[1]tab 13'!J67</f>
        <v>10820.02999143102</v>
      </c>
      <c r="K20" s="90">
        <f>D20*100/D29</f>
        <v>25.008138903960933</v>
      </c>
      <c r="L20" s="90">
        <f>H20*100/H29</f>
        <v>45.416893340946594</v>
      </c>
      <c r="M20" s="92"/>
      <c r="N20" s="92"/>
      <c r="O20" s="92"/>
      <c r="P20" s="92"/>
      <c r="Q20" s="92"/>
    </row>
    <row r="21" spans="2:17" x14ac:dyDescent="0.2">
      <c r="B21" s="105"/>
      <c r="C21" s="94" t="s">
        <v>47</v>
      </c>
      <c r="D21" s="95">
        <f>'[1]tab 13'!D68</f>
        <v>-11814</v>
      </c>
      <c r="E21" s="95">
        <f>'[1]tab 13'!E68</f>
        <v>-5993</v>
      </c>
      <c r="F21" s="95">
        <f>'[1]tab 13'!F68</f>
        <v>-2723</v>
      </c>
      <c r="G21" s="96">
        <f>'[1]tab 13'!G68</f>
        <v>1.0754809585725482</v>
      </c>
      <c r="H21" s="96">
        <f>'[1]tab 13'!H68</f>
        <v>-67487.100000000006</v>
      </c>
      <c r="I21" s="97">
        <f>'[1]tab 13'!I68</f>
        <v>3773.7967316050872</v>
      </c>
      <c r="J21" s="97">
        <f>'[1]tab 13'!J68</f>
        <v>-5144.6567897893838</v>
      </c>
      <c r="K21" s="96">
        <f>K20-K19</f>
        <v>-8.7597237463937461</v>
      </c>
      <c r="L21" s="96">
        <f>L20-L19</f>
        <v>8.2055066787034292</v>
      </c>
      <c r="M21" s="92"/>
      <c r="N21" s="92"/>
      <c r="O21" s="92"/>
      <c r="P21" s="92"/>
      <c r="Q21" s="92"/>
    </row>
    <row r="22" spans="2:17" ht="12.75" customHeight="1" x14ac:dyDescent="0.2">
      <c r="B22" s="108" t="s">
        <v>9</v>
      </c>
      <c r="C22" s="99" t="s">
        <v>45</v>
      </c>
      <c r="D22" s="109">
        <f>'[1]tab 14'!D67</f>
        <v>3415</v>
      </c>
      <c r="E22" s="109">
        <f>'[1]tab 14'!D67</f>
        <v>3415</v>
      </c>
      <c r="F22" s="100">
        <f>'[1]tab 14'!D67</f>
        <v>3415</v>
      </c>
      <c r="G22" s="110">
        <f>'[1]tab 14'!G67</f>
        <v>99.999999999999972</v>
      </c>
      <c r="H22" s="111">
        <f>'[1]tab 14'!E67</f>
        <v>61563.30000000001</v>
      </c>
      <c r="I22" s="112">
        <f>'[1]tab 14'!F67</f>
        <v>18027.320644216692</v>
      </c>
      <c r="J22" s="102">
        <f>'[1]tab 14'!F67</f>
        <v>18027.320644216692</v>
      </c>
      <c r="K22" s="113">
        <f>D22*100/D28</f>
        <v>7.0216921969774857</v>
      </c>
      <c r="L22" s="113">
        <f>H22*100/H28</f>
        <v>19.414854532002838</v>
      </c>
      <c r="M22" s="92"/>
      <c r="N22" s="92"/>
      <c r="O22" s="92"/>
      <c r="P22" s="92"/>
      <c r="Q22" s="92"/>
    </row>
    <row r="23" spans="2:17" ht="12.75" customHeight="1" x14ac:dyDescent="0.25">
      <c r="B23" s="114"/>
      <c r="C23" s="88" t="s">
        <v>46</v>
      </c>
      <c r="D23" s="115">
        <f>'[1]tab 14'!D68</f>
        <v>951</v>
      </c>
      <c r="E23" s="115">
        <f>'[1]tab 14'!D68</f>
        <v>951</v>
      </c>
      <c r="F23" s="89">
        <f>'[1]tab 14'!D68</f>
        <v>951</v>
      </c>
      <c r="G23" s="116">
        <f>'[1]tab 14'!G68</f>
        <v>100</v>
      </c>
      <c r="H23" s="117">
        <f>'[1]tab 14'!E68</f>
        <v>15178.699999999999</v>
      </c>
      <c r="I23" s="118">
        <f>'[1]tab 14'!F68</f>
        <v>15960.778128286014</v>
      </c>
      <c r="J23" s="91">
        <f>'[1]tab 14'!F68</f>
        <v>15960.778128286014</v>
      </c>
      <c r="K23" s="119">
        <f>D23*100/D29</f>
        <v>5.1600651112316873</v>
      </c>
      <c r="L23" s="119">
        <f>H23*100/H29</f>
        <v>13.648744037155099</v>
      </c>
      <c r="M23" s="92"/>
      <c r="N23" s="92"/>
      <c r="O23" s="92"/>
      <c r="P23" s="92"/>
      <c r="Q23" s="92"/>
    </row>
    <row r="24" spans="2:17" ht="12.75" customHeight="1" x14ac:dyDescent="0.2">
      <c r="B24" s="120"/>
      <c r="C24" s="94" t="s">
        <v>47</v>
      </c>
      <c r="D24" s="121">
        <f>'[1]tab 14'!D69</f>
        <v>-2464</v>
      </c>
      <c r="E24" s="121">
        <f>'[1]tab 14'!D69</f>
        <v>-2464</v>
      </c>
      <c r="F24" s="95">
        <f>'[1]tab 14'!D69</f>
        <v>-2464</v>
      </c>
      <c r="G24" s="122" t="str">
        <f>'[1]tab 14'!G69</f>
        <v>x</v>
      </c>
      <c r="H24" s="123">
        <f>'[1]tab 14'!E69</f>
        <v>-46384.600000000013</v>
      </c>
      <c r="I24" s="124">
        <f>'[1]tab 14'!F69</f>
        <v>-2066.5425159306778</v>
      </c>
      <c r="J24" s="97">
        <f>'[1]tab 14'!F69</f>
        <v>-2066.5425159306778</v>
      </c>
      <c r="K24" s="125">
        <f>K23-K22</f>
        <v>-1.8616270857457984</v>
      </c>
      <c r="L24" s="125">
        <f>L23-L22</f>
        <v>-5.7661104948477391</v>
      </c>
      <c r="M24" s="92"/>
      <c r="N24" s="92"/>
      <c r="O24" s="92"/>
      <c r="P24" s="92"/>
      <c r="Q24" s="92"/>
    </row>
    <row r="25" spans="2:17" ht="12.75" customHeight="1" x14ac:dyDescent="0.2">
      <c r="B25" s="108" t="s">
        <v>10</v>
      </c>
      <c r="C25" s="83" t="s">
        <v>45</v>
      </c>
      <c r="D25" s="106">
        <f>'[1]tab 15'!D67</f>
        <v>2616</v>
      </c>
      <c r="E25" s="100">
        <f>'[1]tab 15'!D67</f>
        <v>2616</v>
      </c>
      <c r="F25" s="100">
        <f>'[1]tab 15'!D67</f>
        <v>2616</v>
      </c>
      <c r="G25" s="126">
        <f>'[1]tab 15'!G67</f>
        <v>100</v>
      </c>
      <c r="H25" s="101">
        <f>'[1]tab 15'!E67</f>
        <v>48531</v>
      </c>
      <c r="I25" s="107">
        <f>'[1]tab 15'!F67</f>
        <v>18551.605504587154</v>
      </c>
      <c r="J25" s="107">
        <f>'[1]tab 15'!F67</f>
        <v>18551.605504587154</v>
      </c>
      <c r="K25" s="103">
        <f>D25*100/D28</f>
        <v>5.3788423974503958</v>
      </c>
      <c r="L25" s="103">
        <f>H25*100/H28</f>
        <v>15.304935006613185</v>
      </c>
      <c r="M25" s="92"/>
      <c r="N25" s="92"/>
      <c r="O25" s="92"/>
      <c r="P25" s="92"/>
      <c r="Q25" s="92"/>
    </row>
    <row r="26" spans="2:17" ht="12.75" customHeight="1" x14ac:dyDescent="0.25">
      <c r="B26" s="114"/>
      <c r="C26" s="88" t="s">
        <v>46</v>
      </c>
      <c r="D26" s="89">
        <f>'[1]tab 15'!D68</f>
        <v>552</v>
      </c>
      <c r="E26" s="89">
        <f>'[1]tab 15'!D68</f>
        <v>552</v>
      </c>
      <c r="F26" s="89">
        <f>'[1]tab 15'!D68</f>
        <v>552</v>
      </c>
      <c r="G26" s="127">
        <f>'[1]tab 15'!G68</f>
        <v>100</v>
      </c>
      <c r="H26" s="90">
        <f>'[1]tab 15'!E68</f>
        <v>9168.1999999999989</v>
      </c>
      <c r="I26" s="91">
        <f>'[1]tab 15'!F68</f>
        <v>16609.057971014488</v>
      </c>
      <c r="J26" s="91">
        <f>'[1]tab 15'!F68</f>
        <v>16609.057971014488</v>
      </c>
      <c r="K26" s="90">
        <f>D26*100/D29</f>
        <v>2.99511665762344</v>
      </c>
      <c r="L26" s="90">
        <f>H26*100/H29</f>
        <v>8.2440798672775255</v>
      </c>
      <c r="M26" s="92"/>
      <c r="N26" s="92"/>
      <c r="O26" s="92"/>
      <c r="P26" s="92"/>
      <c r="Q26" s="92"/>
    </row>
    <row r="27" spans="2:17" ht="12.75" customHeight="1" x14ac:dyDescent="0.2">
      <c r="B27" s="120"/>
      <c r="C27" s="94" t="s">
        <v>47</v>
      </c>
      <c r="D27" s="95">
        <f>'[1]tab 15'!D69</f>
        <v>-2064</v>
      </c>
      <c r="E27" s="95">
        <f>'[1]tab 15'!D69</f>
        <v>-2064</v>
      </c>
      <c r="F27" s="95">
        <f>'[1]tab 15'!D69</f>
        <v>-2064</v>
      </c>
      <c r="G27" s="128" t="str">
        <f>'[1]tab 15'!G69</f>
        <v>x</v>
      </c>
      <c r="H27" s="96">
        <f>'[1]tab 15'!E69</f>
        <v>-39362.800000000003</v>
      </c>
      <c r="I27" s="129">
        <f>'[1]tab 15'!F69</f>
        <v>-1942.547533572666</v>
      </c>
      <c r="J27" s="129">
        <f>'[1]tab 15'!F69</f>
        <v>-1942.547533572666</v>
      </c>
      <c r="K27" s="96">
        <f>K26-K25</f>
        <v>-2.3837257398269558</v>
      </c>
      <c r="L27" s="96">
        <f>L26-L25</f>
        <v>-7.0608551393356596</v>
      </c>
      <c r="M27" s="92"/>
      <c r="N27" s="92"/>
      <c r="O27" s="92"/>
      <c r="P27" s="92"/>
      <c r="Q27" s="92"/>
    </row>
    <row r="28" spans="2:17" ht="15.75" x14ac:dyDescent="0.25">
      <c r="B28" s="98" t="s">
        <v>48</v>
      </c>
      <c r="C28" s="83" t="s">
        <v>45</v>
      </c>
      <c r="D28" s="106">
        <f>D7+D10+D13+D16+D19+D22+D25</f>
        <v>48635</v>
      </c>
      <c r="E28" s="106">
        <f t="shared" ref="E28:K29" si="0">E7+E10+E13+E16+E19+E22+E25</f>
        <v>47413</v>
      </c>
      <c r="F28" s="106">
        <f t="shared" si="0"/>
        <v>24156</v>
      </c>
      <c r="G28" s="103">
        <f>F28*100/E28</f>
        <v>50.948052221964439</v>
      </c>
      <c r="H28" s="130">
        <f t="shared" si="0"/>
        <v>317093.8</v>
      </c>
      <c r="I28" s="102">
        <f>H28*1000/D28</f>
        <v>6519.868407525445</v>
      </c>
      <c r="J28" s="102">
        <f>H28*1000/F28</f>
        <v>13126.916708064249</v>
      </c>
      <c r="K28" s="131">
        <f t="shared" si="0"/>
        <v>100</v>
      </c>
      <c r="L28" s="103">
        <f>L7+L10+L13+L16+L19+L22+L25</f>
        <v>100</v>
      </c>
      <c r="M28" s="92"/>
      <c r="N28" s="92"/>
      <c r="O28" s="92"/>
      <c r="P28" s="92"/>
      <c r="Q28" s="92"/>
    </row>
    <row r="29" spans="2:17" ht="13.5" x14ac:dyDescent="0.25">
      <c r="B29" s="104"/>
      <c r="C29" s="88" t="s">
        <v>46</v>
      </c>
      <c r="D29" s="89">
        <f>D8+D11+D14+D17+D20+D23+D26</f>
        <v>18430</v>
      </c>
      <c r="E29" s="89">
        <f t="shared" si="0"/>
        <v>25144</v>
      </c>
      <c r="F29" s="89">
        <f t="shared" si="0"/>
        <v>12094</v>
      </c>
      <c r="G29" s="90">
        <f>F29*100/E29</f>
        <v>48.098950047725104</v>
      </c>
      <c r="H29" s="117">
        <f t="shared" si="0"/>
        <v>111209.5</v>
      </c>
      <c r="I29" s="91">
        <f>H29*1000/D29</f>
        <v>6034.1562669560499</v>
      </c>
      <c r="J29" s="91">
        <f>H29*1000/F29</f>
        <v>9195.4274847031593</v>
      </c>
      <c r="K29" s="119">
        <f t="shared" si="0"/>
        <v>100</v>
      </c>
      <c r="L29" s="90">
        <f>L8+L11+L14+L17+L20+L23+L26</f>
        <v>100</v>
      </c>
      <c r="M29" s="92"/>
      <c r="N29" s="92"/>
      <c r="O29" s="92"/>
      <c r="P29" s="92"/>
      <c r="Q29" s="92"/>
    </row>
    <row r="30" spans="2:17" x14ac:dyDescent="0.2">
      <c r="B30" s="105"/>
      <c r="C30" s="94" t="s">
        <v>47</v>
      </c>
      <c r="D30" s="95">
        <f t="shared" ref="D30:L30" si="1">D29-D28</f>
        <v>-30205</v>
      </c>
      <c r="E30" s="95">
        <f t="shared" si="1"/>
        <v>-22269</v>
      </c>
      <c r="F30" s="95">
        <f t="shared" si="1"/>
        <v>-12062</v>
      </c>
      <c r="G30" s="96">
        <v>1.2</v>
      </c>
      <c r="H30" s="132">
        <f t="shared" si="1"/>
        <v>-205884.3</v>
      </c>
      <c r="I30" s="96">
        <f t="shared" si="1"/>
        <v>-485.71214056939516</v>
      </c>
      <c r="J30" s="96">
        <f t="shared" si="1"/>
        <v>-3931.4892233610899</v>
      </c>
      <c r="K30" s="125">
        <f t="shared" si="1"/>
        <v>0</v>
      </c>
      <c r="L30" s="96">
        <f t="shared" si="1"/>
        <v>0</v>
      </c>
      <c r="M30" s="92"/>
      <c r="N30" s="92"/>
      <c r="O30" s="92"/>
      <c r="P30" s="92"/>
      <c r="Q30" s="92"/>
    </row>
    <row r="31" spans="2:17" x14ac:dyDescent="0.2">
      <c r="B31" t="s">
        <v>49</v>
      </c>
      <c r="D31" s="92"/>
      <c r="E31" s="92"/>
      <c r="F31" s="92"/>
      <c r="G31" s="92"/>
      <c r="H31" s="133"/>
      <c r="I31" s="134"/>
      <c r="J31" s="134"/>
      <c r="K31" s="92"/>
      <c r="L31" s="92"/>
      <c r="M31" s="92"/>
      <c r="N31" s="92"/>
      <c r="O31" s="92"/>
      <c r="P31" s="92"/>
      <c r="Q31" s="92"/>
    </row>
    <row r="32" spans="2:17" x14ac:dyDescent="0.2">
      <c r="B32" s="135" t="s">
        <v>50</v>
      </c>
      <c r="D32" s="92"/>
      <c r="E32" s="92"/>
      <c r="F32" s="92"/>
      <c r="G32" s="92"/>
      <c r="H32" s="136"/>
      <c r="I32" s="92"/>
      <c r="J32" s="92"/>
      <c r="K32" s="92"/>
      <c r="L32" s="92"/>
      <c r="M32" s="92"/>
      <c r="N32" s="92"/>
      <c r="O32" s="92"/>
      <c r="P32" s="92"/>
      <c r="Q32" s="92"/>
    </row>
    <row r="33" spans="2:17" x14ac:dyDescent="0.2">
      <c r="B33" s="137" t="s">
        <v>51</v>
      </c>
      <c r="D33" s="92"/>
      <c r="E33" s="92"/>
      <c r="F33" s="92"/>
      <c r="G33" s="92"/>
      <c r="H33" s="136"/>
      <c r="I33" s="92"/>
      <c r="J33" s="92"/>
      <c r="K33" s="92"/>
      <c r="L33" s="92"/>
      <c r="M33" s="92"/>
      <c r="N33" s="92"/>
      <c r="O33" s="92"/>
      <c r="P33" s="92"/>
      <c r="Q33" s="92"/>
    </row>
    <row r="34" spans="2:17" ht="18" customHeight="1" x14ac:dyDescent="0.2">
      <c r="B34" s="138" t="s">
        <v>28</v>
      </c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92"/>
      <c r="N34" s="92"/>
      <c r="O34" s="92"/>
      <c r="P34" s="92"/>
      <c r="Q34" s="92"/>
    </row>
    <row r="35" spans="2:17" ht="9" customHeight="1" x14ac:dyDescent="0.2">
      <c r="B35" s="139" t="s">
        <v>52</v>
      </c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40"/>
      <c r="N35" s="141"/>
    </row>
    <row r="36" spans="2:17" ht="39" customHeight="1" x14ac:dyDescent="0.2"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41"/>
      <c r="N36" s="141"/>
    </row>
    <row r="37" spans="2:17" x14ac:dyDescent="0.2">
      <c r="B37" s="87"/>
      <c r="D37" s="142"/>
      <c r="E37" s="142"/>
      <c r="F37" s="142"/>
      <c r="G37" s="141"/>
      <c r="H37" s="143"/>
      <c r="I37" s="141"/>
      <c r="J37" s="141"/>
      <c r="K37" s="142"/>
      <c r="L37" s="141"/>
      <c r="M37" s="141"/>
      <c r="N37" s="141"/>
    </row>
    <row r="38" spans="2:17" ht="25.5" customHeight="1" x14ac:dyDescent="0.2">
      <c r="M38" s="141"/>
      <c r="N38" s="141"/>
    </row>
    <row r="39" spans="2:17" x14ac:dyDescent="0.2">
      <c r="B39" s="87"/>
      <c r="D39" s="92"/>
      <c r="E39" s="92"/>
      <c r="F39" s="92"/>
      <c r="K39" s="92"/>
    </row>
    <row r="40" spans="2:17" x14ac:dyDescent="0.2">
      <c r="B40" s="87"/>
      <c r="D40" s="92"/>
      <c r="E40" s="92"/>
      <c r="F40" s="92"/>
      <c r="K40" s="92"/>
    </row>
    <row r="41" spans="2:17" x14ac:dyDescent="0.2">
      <c r="B41" s="87"/>
      <c r="D41" s="92"/>
      <c r="E41" s="92"/>
      <c r="F41" s="92"/>
      <c r="K41" s="92"/>
    </row>
    <row r="42" spans="2:17" ht="48" customHeight="1" x14ac:dyDescent="0.2">
      <c r="B42" s="144"/>
      <c r="C42" s="144"/>
      <c r="D42" s="144"/>
      <c r="E42" s="144"/>
      <c r="F42" s="144"/>
      <c r="G42" s="144"/>
      <c r="H42" s="144"/>
      <c r="I42" s="144"/>
      <c r="J42" s="144"/>
      <c r="K42" s="144"/>
      <c r="L42" s="144"/>
    </row>
    <row r="43" spans="2:17" x14ac:dyDescent="0.2">
      <c r="B43" s="145"/>
      <c r="D43" s="92"/>
      <c r="E43" s="92"/>
      <c r="F43" s="92"/>
      <c r="K43" s="92"/>
    </row>
    <row r="44" spans="2:17" x14ac:dyDescent="0.2">
      <c r="D44" s="92"/>
      <c r="E44" s="92"/>
      <c r="F44" s="92"/>
      <c r="K44" s="92"/>
    </row>
    <row r="45" spans="2:17" x14ac:dyDescent="0.2">
      <c r="D45" s="92"/>
      <c r="E45" s="92"/>
      <c r="F45" s="92"/>
      <c r="K45" s="92"/>
    </row>
    <row r="46" spans="2:17" x14ac:dyDescent="0.2">
      <c r="D46" s="92"/>
      <c r="E46" s="92"/>
      <c r="F46" s="92"/>
      <c r="K46" s="92"/>
    </row>
    <row r="47" spans="2:17" x14ac:dyDescent="0.2">
      <c r="D47" s="92"/>
      <c r="E47" s="92"/>
      <c r="F47" s="92"/>
      <c r="K47" s="92"/>
    </row>
    <row r="48" spans="2:17" x14ac:dyDescent="0.2">
      <c r="D48" s="92"/>
      <c r="E48" s="92"/>
      <c r="F48" s="92"/>
      <c r="K48" s="92"/>
    </row>
    <row r="49" spans="4:11" x14ac:dyDescent="0.2">
      <c r="D49" s="92"/>
      <c r="E49" s="92"/>
      <c r="F49" s="92"/>
      <c r="K49" s="92"/>
    </row>
    <row r="50" spans="4:11" x14ac:dyDescent="0.2">
      <c r="D50" s="92"/>
      <c r="E50" s="92"/>
      <c r="F50" s="92"/>
      <c r="K50" s="92"/>
    </row>
  </sheetData>
  <mergeCells count="6">
    <mergeCell ref="B3:L3"/>
    <mergeCell ref="B22:B24"/>
    <mergeCell ref="B25:B27"/>
    <mergeCell ref="B34:L34"/>
    <mergeCell ref="B35:L36"/>
    <mergeCell ref="B42:L42"/>
  </mergeCells>
  <pageMargins left="1.33" right="0.75" top="1" bottom="0.74" header="0.5" footer="0.5"/>
  <pageSetup paperSize="9" scale="71" orientation="landscape" r:id="rId1"/>
  <headerFooter alignWithMargins="0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0"/>
  <sheetViews>
    <sheetView zoomScaleNormal="100" workbookViewId="0">
      <selection activeCell="H69" sqref="H69"/>
    </sheetView>
  </sheetViews>
  <sheetFormatPr defaultRowHeight="12.75" x14ac:dyDescent="0.2"/>
  <cols>
    <col min="1" max="1" width="5.85546875" customWidth="1"/>
    <col min="2" max="2" width="22.28515625" customWidth="1"/>
    <col min="3" max="3" width="2.5703125" customWidth="1"/>
    <col min="4" max="4" width="12.140625" customWidth="1"/>
    <col min="5" max="5" width="11.42578125" customWidth="1"/>
    <col min="6" max="6" width="11.5703125" customWidth="1"/>
    <col min="7" max="7" width="13.28515625" style="143" customWidth="1"/>
    <col min="8" max="8" width="11.28515625" customWidth="1"/>
    <col min="9" max="9" width="12.140625" customWidth="1"/>
    <col min="10" max="10" width="12.42578125" customWidth="1"/>
    <col min="11" max="11" width="11.5703125" style="87" customWidth="1"/>
    <col min="12" max="12" width="11.42578125" style="87" customWidth="1"/>
  </cols>
  <sheetData>
    <row r="1" spans="2:16" x14ac:dyDescent="0.2">
      <c r="K1" s="146" t="s">
        <v>53</v>
      </c>
      <c r="L1" s="146"/>
    </row>
    <row r="2" spans="2:16" ht="26.25" customHeight="1" x14ac:dyDescent="0.2">
      <c r="K2" s="147"/>
      <c r="L2" s="147"/>
    </row>
    <row r="3" spans="2:16" ht="15.75" x14ac:dyDescent="0.25">
      <c r="B3" s="74" t="s">
        <v>54</v>
      </c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2:16" ht="55.5" customHeight="1" x14ac:dyDescent="0.2"/>
    <row r="5" spans="2:16" s="3" customFormat="1" ht="67.5" x14ac:dyDescent="0.25">
      <c r="B5" s="148" t="s">
        <v>35</v>
      </c>
      <c r="C5" s="149"/>
      <c r="D5" s="150" t="s">
        <v>55</v>
      </c>
      <c r="E5" s="150" t="s">
        <v>37</v>
      </c>
      <c r="F5" s="151" t="s">
        <v>38</v>
      </c>
      <c r="G5" s="150" t="s">
        <v>39</v>
      </c>
      <c r="H5" s="152" t="s">
        <v>56</v>
      </c>
      <c r="I5" s="150" t="s">
        <v>41</v>
      </c>
      <c r="J5" s="153" t="s">
        <v>42</v>
      </c>
      <c r="K5" s="154" t="s">
        <v>57</v>
      </c>
      <c r="L5" s="154" t="s">
        <v>58</v>
      </c>
      <c r="M5" s="155"/>
    </row>
    <row r="6" spans="2:16" s="81" customFormat="1" ht="11.25" x14ac:dyDescent="0.2">
      <c r="B6" s="156">
        <v>1</v>
      </c>
      <c r="C6" s="157"/>
      <c r="D6" s="158">
        <v>2</v>
      </c>
      <c r="E6" s="158">
        <v>3</v>
      </c>
      <c r="F6" s="159">
        <v>4</v>
      </c>
      <c r="G6" s="158">
        <v>5</v>
      </c>
      <c r="H6" s="160">
        <v>6</v>
      </c>
      <c r="I6" s="158">
        <v>7</v>
      </c>
      <c r="J6" s="79">
        <v>8</v>
      </c>
      <c r="K6" s="161">
        <v>9</v>
      </c>
      <c r="L6" s="79">
        <v>10</v>
      </c>
      <c r="M6" s="162"/>
    </row>
    <row r="7" spans="2:16" ht="15" x14ac:dyDescent="0.2">
      <c r="B7" s="163" t="s">
        <v>59</v>
      </c>
      <c r="C7" s="164" t="s">
        <v>45</v>
      </c>
      <c r="D7" s="109">
        <f>'[1]tab 9'!D6+'[1]tab 10'!D6+'[1]tab 11'!D6+'[1]tab 12'!D6+'[1]tab 13'!D6+'[1]tab 14'!D7+'[1]tab 15'!D7</f>
        <v>2653</v>
      </c>
      <c r="E7" s="109">
        <f>'[1]tab 9'!E6+'[1]tab 10'!E6+'[1]tab 11'!E6+'[1]tab 12'!E6+'[1]tab 13'!E6+'[1]tab 14'!D7+'[1]tab 15'!D7</f>
        <v>2636</v>
      </c>
      <c r="F7" s="100">
        <f>'[1]tab 9'!F6+'[1]tab 10'!F6+'[1]tab 11'!F6+'[1]tab 12'!F6+'[1]tab 13'!F6+'[1]tab 14'!D7+'[1]tab 15'!D7</f>
        <v>1255</v>
      </c>
      <c r="G7" s="165">
        <f>F7*100/E7</f>
        <v>47.610015174506827</v>
      </c>
      <c r="H7" s="101">
        <f>'[1]tab 9'!H6+'[1]tab 10'!H6+'[1]tab 11'!H6+'[1]tab 12'!H6+'[1]tab 13'!H6+'[1]tab 14'!E7+'[1]tab 15'!E7</f>
        <v>18607.8</v>
      </c>
      <c r="I7" s="166">
        <f>H7/D7*1000</f>
        <v>7013.8710893328307</v>
      </c>
      <c r="J7" s="167">
        <f>H7/F7*1000</f>
        <v>14826.932270916333</v>
      </c>
      <c r="K7" s="168">
        <f>D7*100/D67</f>
        <v>5.4549192968027143</v>
      </c>
      <c r="L7" s="168">
        <f>H7*100/H67</f>
        <v>5.8682320499486273</v>
      </c>
      <c r="M7" s="142"/>
      <c r="N7" s="92"/>
      <c r="O7" s="92"/>
      <c r="P7" s="92"/>
    </row>
    <row r="8" spans="2:16" s="135" customFormat="1" ht="13.5" x14ac:dyDescent="0.25">
      <c r="B8" s="169"/>
      <c r="C8" s="170" t="s">
        <v>46</v>
      </c>
      <c r="D8" s="115">
        <f>'[1]tab 9'!D7+'[1]tab 10'!D7+'[1]tab 11'!D7+'[1]tab 12'!D7+'[1]tab 13'!D7+'[1]tab 14'!D8+'[1]tab 15'!D8</f>
        <v>1122</v>
      </c>
      <c r="E8" s="115">
        <f>'[1]tab 9'!E7+'[1]tab 10'!E7+'[1]tab 11'!E7+'[1]tab 12'!E7+'[1]tab 13'!E7+'[1]tab 14'!D8+'[1]tab 15'!D8</f>
        <v>1163</v>
      </c>
      <c r="F8" s="89">
        <f>'[1]tab 9'!F7+'[1]tab 10'!F7+'[1]tab 11'!F7+'[1]tab 12'!F7+'[1]tab 13'!F7+'[1]tab 14'!D8+'[1]tab 15'!D8</f>
        <v>510</v>
      </c>
      <c r="G8" s="116">
        <f t="shared" ref="G8:G65" si="0">F8*100/E8</f>
        <v>43.852106620808257</v>
      </c>
      <c r="H8" s="90">
        <f>'[1]tab 9'!H7+'[1]tab 10'!H7+'[1]tab 11'!H7+'[1]tab 12'!H7+'[1]tab 13'!H7+'[1]tab 14'!E8+'[1]tab 15'!E8</f>
        <v>6793.1999999999989</v>
      </c>
      <c r="I8" s="171">
        <f t="shared" ref="I8:I68" si="1">H8/D8*1000</f>
        <v>6054.545454545454</v>
      </c>
      <c r="J8" s="172">
        <f t="shared" ref="J8:J68" si="2">H8/F8*1000</f>
        <v>13319.999999999998</v>
      </c>
      <c r="K8" s="90">
        <f>D8*100/D68</f>
        <v>6.0879001627780793</v>
      </c>
      <c r="L8" s="90">
        <f>H8*100/H68</f>
        <v>6.1084709489746816</v>
      </c>
      <c r="M8" s="173"/>
      <c r="N8" s="174"/>
      <c r="O8" s="174"/>
      <c r="P8" s="174"/>
    </row>
    <row r="9" spans="2:16" s="137" customFormat="1" x14ac:dyDescent="0.2">
      <c r="B9" s="175"/>
      <c r="C9" s="176" t="s">
        <v>47</v>
      </c>
      <c r="D9" s="177">
        <f>'[1]tab 9'!D8+'[1]tab 10'!D8+'[1]tab 11'!D8+'[1]tab 12'!D8+'[1]tab 13'!D8+'[1]tab 14'!D9+'[1]tab 15'!D9</f>
        <v>-1531</v>
      </c>
      <c r="E9" s="121">
        <f>'[1]tab 9'!E8+'[1]tab 10'!E8+'[1]tab 11'!E8+'[1]tab 12'!E8+'[1]tab 13'!E8+'[1]tab 14'!D9+'[1]tab 15'!D9</f>
        <v>-1473</v>
      </c>
      <c r="F9" s="95">
        <f>'[1]tab 9'!F8+'[1]tab 10'!F8+'[1]tab 11'!F8+'[1]tab 12'!F8+'[1]tab 13'!F8+'[1]tab 14'!D9+'[1]tab 15'!D9</f>
        <v>-745</v>
      </c>
      <c r="G9" s="132">
        <f t="shared" ref="G9:L9" si="3">G8-G7</f>
        <v>-3.7579085536985701</v>
      </c>
      <c r="H9" s="96">
        <f>'[1]tab 9'!H8+'[1]tab 10'!H8+'[1]tab 11'!H8+'[1]tab 12'!H8+'[1]tab 13'!H8+'[1]tab 14'!E9+'[1]tab 15'!E9</f>
        <v>-11814.600000000002</v>
      </c>
      <c r="I9" s="125">
        <f t="shared" si="3"/>
        <v>-959.32563478737666</v>
      </c>
      <c r="J9" s="132">
        <f t="shared" si="3"/>
        <v>-1506.9322709163353</v>
      </c>
      <c r="K9" s="96">
        <f t="shared" si="3"/>
        <v>0.63298086597536507</v>
      </c>
      <c r="L9" s="96">
        <f t="shared" si="3"/>
        <v>0.24023889902605422</v>
      </c>
      <c r="M9" s="178"/>
      <c r="N9" s="179"/>
      <c r="O9" s="179"/>
      <c r="P9" s="179"/>
    </row>
    <row r="10" spans="2:16" ht="15" x14ac:dyDescent="0.2">
      <c r="B10" s="180" t="s">
        <v>60</v>
      </c>
      <c r="C10" s="181" t="s">
        <v>45</v>
      </c>
      <c r="D10" s="109">
        <f>'[1]tab 9'!D9+'[1]tab 10'!D9+'[1]tab 11'!D9+'[1]tab 12'!D9+'[1]tab 13'!D9+'[1]tab 14'!D10+'[1]tab 15'!D10</f>
        <v>2132</v>
      </c>
      <c r="E10" s="109">
        <f>'[1]tab 9'!E9+'[1]tab 10'!E9+'[1]tab 11'!E9+'[1]tab 12'!E9+'[1]tab 13'!E9+'[1]tab 14'!D10+'[1]tab 15'!D10</f>
        <v>2167</v>
      </c>
      <c r="F10" s="100">
        <f>'[1]tab 9'!F9+'[1]tab 10'!F9+'[1]tab 11'!F9+'[1]tab 12'!F9+'[1]tab 13'!F9+'[1]tab 14'!D10+'[1]tab 15'!D10</f>
        <v>774</v>
      </c>
      <c r="G10" s="165">
        <f t="shared" si="0"/>
        <v>35.71758191047531</v>
      </c>
      <c r="H10" s="101">
        <f>'[1]tab 9'!H9+'[1]tab 10'!H9+'[1]tab 11'!H9+'[1]tab 12'!H9+'[1]tab 13'!H9+'[1]tab 14'!E10+'[1]tab 15'!E10</f>
        <v>14008.500000000002</v>
      </c>
      <c r="I10" s="166">
        <f t="shared" si="1"/>
        <v>6570.5909943714832</v>
      </c>
      <c r="J10" s="182">
        <f t="shared" si="2"/>
        <v>18098.837209302328</v>
      </c>
      <c r="K10" s="85">
        <f>D10*100/D67</f>
        <v>4.3836743086254755</v>
      </c>
      <c r="L10" s="85">
        <f>H10*100/H67</f>
        <v>4.4177779571849092</v>
      </c>
      <c r="M10" s="92"/>
      <c r="N10" s="92"/>
      <c r="O10" s="92"/>
      <c r="P10" s="92"/>
    </row>
    <row r="11" spans="2:16" s="135" customFormat="1" ht="13.5" x14ac:dyDescent="0.25">
      <c r="B11" s="169"/>
      <c r="C11" s="170" t="s">
        <v>46</v>
      </c>
      <c r="D11" s="115">
        <f>'[1]tab 9'!D10+'[1]tab 10'!D10+'[1]tab 11'!D10+'[1]tab 12'!D10+'[1]tab 13'!D10+'[1]tab 14'!D11+'[1]tab 15'!D11</f>
        <v>921</v>
      </c>
      <c r="E11" s="115">
        <f>'[1]tab 9'!E10+'[1]tab 10'!E10+'[1]tab 11'!E10+'[1]tab 12'!E10+'[1]tab 13'!E10+'[1]tab 14'!D11+'[1]tab 15'!D11</f>
        <v>1076</v>
      </c>
      <c r="F11" s="89">
        <f>'[1]tab 9'!F10+'[1]tab 10'!F10+'[1]tab 11'!F10+'[1]tab 12'!F10+'[1]tab 13'!F10+'[1]tab 14'!D11+'[1]tab 15'!D11</f>
        <v>382</v>
      </c>
      <c r="G11" s="116">
        <f t="shared" si="0"/>
        <v>35.501858736059482</v>
      </c>
      <c r="H11" s="90">
        <f>'[1]tab 9'!H10+'[1]tab 10'!H10+'[1]tab 11'!H10+'[1]tab 12'!H10+'[1]tab 13'!H10+'[1]tab 14'!E11+'[1]tab 15'!E11</f>
        <v>4908.2000000000007</v>
      </c>
      <c r="I11" s="171">
        <f t="shared" si="1"/>
        <v>5329.2073832790456</v>
      </c>
      <c r="J11" s="172">
        <f t="shared" si="2"/>
        <v>12848.691099476442</v>
      </c>
      <c r="K11" s="90">
        <f>D11*100/D68</f>
        <v>4.9972870320130225</v>
      </c>
      <c r="L11" s="90">
        <f>H11*100/H68</f>
        <v>4.4134718706585323</v>
      </c>
      <c r="M11" s="174"/>
      <c r="N11" s="174"/>
      <c r="O11" s="174"/>
      <c r="P11" s="174"/>
    </row>
    <row r="12" spans="2:16" s="137" customFormat="1" x14ac:dyDescent="0.2">
      <c r="B12" s="183"/>
      <c r="C12" s="181" t="s">
        <v>47</v>
      </c>
      <c r="D12" s="177">
        <f>'[1]tab 9'!D11+'[1]tab 10'!D11+'[1]tab 11'!D11+'[1]tab 12'!D11+'[1]tab 13'!D11+'[1]tab 14'!D12+'[1]tab 15'!D12</f>
        <v>-1211</v>
      </c>
      <c r="E12" s="121">
        <f>'[1]tab 9'!E11+'[1]tab 10'!E11+'[1]tab 11'!E11+'[1]tab 12'!E11+'[1]tab 13'!E11+'[1]tab 14'!D12+'[1]tab 15'!D12</f>
        <v>-1091</v>
      </c>
      <c r="F12" s="95">
        <f>'[1]tab 9'!F11+'[1]tab 10'!F11+'[1]tab 11'!F11+'[1]tab 12'!F11+'[1]tab 13'!F11+'[1]tab 14'!D12+'[1]tab 15'!D12</f>
        <v>-392</v>
      </c>
      <c r="G12" s="132">
        <f t="shared" ref="G12:L12" si="4">G11-G10</f>
        <v>-0.21572317441582811</v>
      </c>
      <c r="H12" s="96">
        <f>'[1]tab 9'!H11+'[1]tab 10'!H11+'[1]tab 11'!H11+'[1]tab 12'!H11+'[1]tab 13'!H11+'[1]tab 14'!E12+'[1]tab 15'!E12</f>
        <v>-9100.2999999999993</v>
      </c>
      <c r="I12" s="125">
        <f t="shared" si="4"/>
        <v>-1241.3836110924376</v>
      </c>
      <c r="J12" s="184">
        <f t="shared" si="4"/>
        <v>-5250.146109825886</v>
      </c>
      <c r="K12" s="185">
        <f t="shared" si="4"/>
        <v>0.61361272338754702</v>
      </c>
      <c r="L12" s="185">
        <f t="shared" si="4"/>
        <v>-4.3060865263768733E-3</v>
      </c>
      <c r="M12" s="179"/>
      <c r="N12" s="179"/>
      <c r="O12" s="179"/>
      <c r="P12" s="179"/>
    </row>
    <row r="13" spans="2:16" ht="15" x14ac:dyDescent="0.2">
      <c r="B13" s="163" t="s">
        <v>61</v>
      </c>
      <c r="C13" s="164" t="s">
        <v>45</v>
      </c>
      <c r="D13" s="109">
        <f>'[1]tab 9'!D12+'[1]tab 10'!D12+'[1]tab 11'!D12+'[1]tab 12'!D12+'[1]tab 13'!D12+'[1]tab 14'!D13+'[1]tab 15'!D13</f>
        <v>1591</v>
      </c>
      <c r="E13" s="109">
        <f>'[1]tab 9'!E12+'[1]tab 10'!E12+'[1]tab 11'!E12+'[1]tab 12'!E12+'[1]tab 13'!E12+'[1]tab 14'!D13+'[1]tab 15'!D13</f>
        <v>1552</v>
      </c>
      <c r="F13" s="100">
        <f>'[1]tab 9'!F12+'[1]tab 10'!F12+'[1]tab 11'!F12+'[1]tab 12'!F12+'[1]tab 13'!F12+'[1]tab 14'!D13+'[1]tab 15'!D13</f>
        <v>760</v>
      </c>
      <c r="G13" s="186">
        <f t="shared" si="0"/>
        <v>48.96907216494845</v>
      </c>
      <c r="H13" s="101">
        <f>'[1]tab 9'!H12+'[1]tab 10'!H12+'[1]tab 11'!H12+'[1]tab 12'!H12+'[1]tab 13'!H12+'[1]tab 14'!E13+'[1]tab 15'!E13</f>
        <v>12789.8</v>
      </c>
      <c r="I13" s="187">
        <f t="shared" si="1"/>
        <v>8038.8434946574471</v>
      </c>
      <c r="J13" s="167">
        <f t="shared" si="2"/>
        <v>16828.684210526317</v>
      </c>
      <c r="K13" s="168">
        <f>D13*100/D67</f>
        <v>3.2713066721496866</v>
      </c>
      <c r="L13" s="168">
        <f>H13*100/H67</f>
        <v>4.0334437317916656</v>
      </c>
      <c r="M13" s="92"/>
      <c r="N13" s="92"/>
      <c r="O13" s="92"/>
      <c r="P13" s="92"/>
    </row>
    <row r="14" spans="2:16" s="135" customFormat="1" ht="13.5" x14ac:dyDescent="0.25">
      <c r="B14" s="169"/>
      <c r="C14" s="170" t="s">
        <v>46</v>
      </c>
      <c r="D14" s="115">
        <f>'[1]tab 9'!D13+'[1]tab 10'!D13+'[1]tab 11'!D13+'[1]tab 12'!D13+'[1]tab 13'!D13+'[1]tab 14'!D14+'[1]tab 15'!D14</f>
        <v>661</v>
      </c>
      <c r="E14" s="115">
        <f>'[1]tab 9'!E13+'[1]tab 10'!E13+'[1]tab 11'!E13+'[1]tab 12'!E13+'[1]tab 13'!E13+'[1]tab 14'!D14+'[1]tab 15'!D14</f>
        <v>949</v>
      </c>
      <c r="F14" s="89">
        <f>'[1]tab 9'!F13+'[1]tab 10'!F13+'[1]tab 11'!F13+'[1]tab 12'!F13+'[1]tab 13'!F13+'[1]tab 14'!D14+'[1]tab 15'!D14</f>
        <v>503</v>
      </c>
      <c r="G14" s="116">
        <f t="shared" si="0"/>
        <v>53.003161222339301</v>
      </c>
      <c r="H14" s="90">
        <f>'[1]tab 9'!H13+'[1]tab 10'!H13+'[1]tab 11'!H13+'[1]tab 12'!H13+'[1]tab 13'!H13+'[1]tab 14'!E14+'[1]tab 15'!E14</f>
        <v>5275.3</v>
      </c>
      <c r="I14" s="171">
        <f t="shared" si="1"/>
        <v>7980.7866868381243</v>
      </c>
      <c r="J14" s="172">
        <f t="shared" si="2"/>
        <v>10487.673956262426</v>
      </c>
      <c r="K14" s="90">
        <f>D14*100/D68</f>
        <v>3.5865436787845901</v>
      </c>
      <c r="L14" s="90">
        <f>H14*100/H68</f>
        <v>4.7435695691465209</v>
      </c>
      <c r="M14" s="174"/>
      <c r="N14" s="174"/>
      <c r="O14" s="174"/>
      <c r="P14" s="174"/>
    </row>
    <row r="15" spans="2:16" s="137" customFormat="1" x14ac:dyDescent="0.2">
      <c r="B15" s="175"/>
      <c r="C15" s="176" t="s">
        <v>47</v>
      </c>
      <c r="D15" s="177">
        <f>'[1]tab 9'!D14+'[1]tab 10'!D14+'[1]tab 11'!D14+'[1]tab 12'!D14+'[1]tab 13'!D14+'[1]tab 14'!D15+'[1]tab 15'!D15</f>
        <v>-930</v>
      </c>
      <c r="E15" s="121">
        <f>'[1]tab 9'!E14+'[1]tab 10'!E14+'[1]tab 11'!E14+'[1]tab 12'!E14+'[1]tab 13'!E14+'[1]tab 14'!D15+'[1]tab 15'!D15</f>
        <v>-603</v>
      </c>
      <c r="F15" s="95">
        <f>'[1]tab 9'!F14+'[1]tab 10'!F14+'[1]tab 11'!F14+'[1]tab 12'!F14+'[1]tab 13'!F14+'[1]tab 14'!D15+'[1]tab 15'!D15</f>
        <v>-257</v>
      </c>
      <c r="G15" s="184">
        <f t="shared" ref="G15:L15" si="5">G14-G13</f>
        <v>4.034089057390851</v>
      </c>
      <c r="H15" s="96">
        <f>'[1]tab 9'!H14+'[1]tab 10'!H14+'[1]tab 11'!H14+'[1]tab 12'!H14+'[1]tab 13'!H14+'[1]tab 14'!E15+'[1]tab 15'!E15</f>
        <v>-7514.4999999999991</v>
      </c>
      <c r="I15" s="125">
        <f t="shared" si="5"/>
        <v>-58.056807819322785</v>
      </c>
      <c r="J15" s="132">
        <f t="shared" si="5"/>
        <v>-6341.0102542638906</v>
      </c>
      <c r="K15" s="96">
        <f t="shared" si="5"/>
        <v>0.3152370066349035</v>
      </c>
      <c r="L15" s="96">
        <f t="shared" si="5"/>
        <v>0.71012583735485535</v>
      </c>
      <c r="M15" s="179"/>
      <c r="N15" s="179"/>
      <c r="O15" s="179"/>
      <c r="P15" s="179"/>
    </row>
    <row r="16" spans="2:16" ht="15" x14ac:dyDescent="0.2">
      <c r="B16" s="180" t="s">
        <v>62</v>
      </c>
      <c r="C16" s="181" t="s">
        <v>45</v>
      </c>
      <c r="D16" s="109">
        <f>'[1]tab 9'!D15+'[1]tab 10'!D15+'[1]tab 11'!D15+'[1]tab 12'!D15+'[1]tab 13'!D15+'[1]tab 14'!D16+'[1]tab 15'!D16</f>
        <v>4997</v>
      </c>
      <c r="E16" s="109">
        <f>'[1]tab 9'!E15+'[1]tab 10'!E15+'[1]tab 11'!E15+'[1]tab 12'!E15+'[1]tab 13'!E15+'[1]tab 14'!D16+'[1]tab 15'!D16</f>
        <v>5099</v>
      </c>
      <c r="F16" s="100">
        <f>'[1]tab 9'!F15+'[1]tab 10'!F15+'[1]tab 11'!F15+'[1]tab 12'!F15+'[1]tab 13'!F15+'[1]tab 14'!D16+'[1]tab 15'!D16</f>
        <v>2481</v>
      </c>
      <c r="G16" s="165">
        <f t="shared" si="0"/>
        <v>48.656599333202585</v>
      </c>
      <c r="H16" s="101">
        <f>'[1]tab 9'!H15+'[1]tab 10'!H15+'[1]tab 11'!H15+'[1]tab 12'!H15+'[1]tab 13'!H15+'[1]tab 14'!E16+'[1]tab 15'!E16</f>
        <v>33834.199999999997</v>
      </c>
      <c r="I16" s="187">
        <f t="shared" si="1"/>
        <v>6770.9025415249143</v>
      </c>
      <c r="J16" s="182">
        <f t="shared" si="2"/>
        <v>13637.323659814589</v>
      </c>
      <c r="K16" s="85">
        <f>D16*100/D67</f>
        <v>10.274493677392824</v>
      </c>
      <c r="L16" s="85">
        <f>H16*100/H67</f>
        <v>10.670091941248929</v>
      </c>
      <c r="M16" s="92"/>
      <c r="N16" s="92"/>
      <c r="O16" s="92"/>
      <c r="P16" s="92"/>
    </row>
    <row r="17" spans="2:16" s="135" customFormat="1" ht="13.5" x14ac:dyDescent="0.25">
      <c r="B17" s="169"/>
      <c r="C17" s="170" t="s">
        <v>46</v>
      </c>
      <c r="D17" s="115">
        <f>'[1]tab 9'!D16+'[1]tab 10'!D16+'[1]tab 11'!D16+'[1]tab 12'!D16+'[1]tab 13'!D16+'[1]tab 14'!D17+'[1]tab 15'!D17</f>
        <v>1501</v>
      </c>
      <c r="E17" s="115">
        <f>'[1]tab 9'!E16+'[1]tab 10'!E16+'[1]tab 11'!E16+'[1]tab 12'!E16+'[1]tab 13'!E16+'[1]tab 14'!D17+'[1]tab 15'!D17</f>
        <v>2060</v>
      </c>
      <c r="F17" s="89">
        <f>'[1]tab 9'!F16+'[1]tab 10'!F16+'[1]tab 11'!F16+'[1]tab 12'!F16+'[1]tab 13'!F16+'[1]tab 14'!D17+'[1]tab 15'!D17</f>
        <v>1042</v>
      </c>
      <c r="G17" s="116">
        <f t="shared" si="0"/>
        <v>50.582524271844662</v>
      </c>
      <c r="H17" s="90">
        <f>'[1]tab 9'!H16+'[1]tab 10'!H16+'[1]tab 11'!H16+'[1]tab 12'!H16+'[1]tab 13'!H16+'[1]tab 14'!E17+'[1]tab 15'!E17</f>
        <v>10719.3</v>
      </c>
      <c r="I17" s="171">
        <f t="shared" si="1"/>
        <v>7141.4390406395732</v>
      </c>
      <c r="J17" s="172">
        <f t="shared" si="2"/>
        <v>10287.236084452974</v>
      </c>
      <c r="K17" s="90">
        <f>D17*100/D68</f>
        <v>8.144329896907216</v>
      </c>
      <c r="L17" s="90">
        <f>H17*100/H68</f>
        <v>9.6388348117741742</v>
      </c>
      <c r="M17" s="174"/>
      <c r="N17" s="174"/>
      <c r="O17" s="174"/>
      <c r="P17" s="174"/>
    </row>
    <row r="18" spans="2:16" s="137" customFormat="1" x14ac:dyDescent="0.2">
      <c r="B18" s="183"/>
      <c r="C18" s="181" t="s">
        <v>47</v>
      </c>
      <c r="D18" s="177">
        <f>'[1]tab 9'!D17+'[1]tab 10'!D17+'[1]tab 11'!D17+'[1]tab 12'!D17+'[1]tab 13'!D17+'[1]tab 14'!D18+'[1]tab 15'!D18</f>
        <v>-3496</v>
      </c>
      <c r="E18" s="121">
        <f>'[1]tab 9'!E17+'[1]tab 10'!E17+'[1]tab 11'!E17+'[1]tab 12'!E17+'[1]tab 13'!E17+'[1]tab 14'!D18+'[1]tab 15'!D18</f>
        <v>-3039</v>
      </c>
      <c r="F18" s="95">
        <f>'[1]tab 9'!F17+'[1]tab 10'!F17+'[1]tab 11'!F17+'[1]tab 12'!F17+'[1]tab 13'!F17+'[1]tab 14'!D18+'[1]tab 15'!D18</f>
        <v>-1439</v>
      </c>
      <c r="G18" s="132">
        <f t="shared" ref="G18:L18" si="6">G17-G16</f>
        <v>1.9259249386420763</v>
      </c>
      <c r="H18" s="96">
        <f>'[1]tab 9'!H17+'[1]tab 10'!H17+'[1]tab 11'!H17+'[1]tab 12'!H17+'[1]tab 13'!H17+'[1]tab 14'!E18+'[1]tab 15'!E18</f>
        <v>-23114.9</v>
      </c>
      <c r="I18" s="188">
        <f t="shared" si="6"/>
        <v>370.53649911465891</v>
      </c>
      <c r="J18" s="184">
        <f t="shared" si="6"/>
        <v>-3350.0875753616147</v>
      </c>
      <c r="K18" s="96">
        <f t="shared" si="6"/>
        <v>-2.1301637804856082</v>
      </c>
      <c r="L18" s="96">
        <f t="shared" si="6"/>
        <v>-1.0312571294747546</v>
      </c>
      <c r="M18" s="179"/>
      <c r="N18" s="179"/>
      <c r="O18" s="179"/>
      <c r="P18" s="179"/>
    </row>
    <row r="19" spans="2:16" ht="15" x14ac:dyDescent="0.2">
      <c r="B19" s="163" t="s">
        <v>63</v>
      </c>
      <c r="C19" s="164" t="s">
        <v>45</v>
      </c>
      <c r="D19" s="109">
        <f>'[1]tab 9'!D18+'[1]tab 10'!D18+'[1]tab 11'!D18+'[1]tab 12'!D18+'[1]tab 13'!D18+'[1]tab 14'!D19+'[1]tab 15'!D19</f>
        <v>2516</v>
      </c>
      <c r="E19" s="109">
        <f>'[1]tab 9'!E18+'[1]tab 10'!E18+'[1]tab 11'!E18+'[1]tab 12'!E18+'[1]tab 13'!E18+'[1]tab 14'!D19+'[1]tab 15'!D19</f>
        <v>2439</v>
      </c>
      <c r="F19" s="100">
        <f>'[1]tab 9'!F18+'[1]tab 10'!F18+'[1]tab 11'!F18+'[1]tab 12'!F18+'[1]tab 13'!F18+'[1]tab 14'!D19+'[1]tab 15'!D19</f>
        <v>1372</v>
      </c>
      <c r="G19" s="186">
        <f t="shared" si="0"/>
        <v>56.252562525625258</v>
      </c>
      <c r="H19" s="101">
        <f>'[1]tab 9'!H18+'[1]tab 10'!H18+'[1]tab 11'!H18+'[1]tab 12'!H18+'[1]tab 13'!H18+'[1]tab 14'!E19+'[1]tab 15'!E19</f>
        <v>17434</v>
      </c>
      <c r="I19" s="166">
        <f t="shared" si="1"/>
        <v>6929.2527821939584</v>
      </c>
      <c r="J19" s="167">
        <f t="shared" si="2"/>
        <v>12706.997084548106</v>
      </c>
      <c r="K19" s="85">
        <f>D19*100/D67</f>
        <v>5.1732291559576433</v>
      </c>
      <c r="L19" s="85">
        <f>H19*100/H67</f>
        <v>5.4980576725246602</v>
      </c>
      <c r="M19" s="92"/>
      <c r="N19" s="92"/>
      <c r="O19" s="92"/>
      <c r="P19" s="92"/>
    </row>
    <row r="20" spans="2:16" s="135" customFormat="1" ht="13.5" x14ac:dyDescent="0.25">
      <c r="B20" s="169"/>
      <c r="C20" s="170" t="s">
        <v>46</v>
      </c>
      <c r="D20" s="115">
        <f>'[1]tab 9'!D19+'[1]tab 10'!D19+'[1]tab 11'!D19+'[1]tab 12'!D19+'[1]tab 13'!D19+'[1]tab 14'!D20+'[1]tab 15'!D20</f>
        <v>1114</v>
      </c>
      <c r="E20" s="115">
        <f>'[1]tab 9'!E19+'[1]tab 10'!E19+'[1]tab 11'!E19+'[1]tab 12'!E19+'[1]tab 13'!E19+'[1]tab 14'!D20+'[1]tab 15'!D20</f>
        <v>1205</v>
      </c>
      <c r="F20" s="89">
        <f>'[1]tab 9'!F19+'[1]tab 10'!F19+'[1]tab 11'!F19+'[1]tab 12'!F19+'[1]tab 13'!F19+'[1]tab 14'!D20+'[1]tab 15'!D20</f>
        <v>726</v>
      </c>
      <c r="G20" s="116">
        <f t="shared" si="0"/>
        <v>60.248962655601659</v>
      </c>
      <c r="H20" s="90">
        <f>'[1]tab 9'!H19+'[1]tab 10'!H19+'[1]tab 11'!H19+'[1]tab 12'!H19+'[1]tab 13'!H19+'[1]tab 14'!E20+'[1]tab 15'!E20</f>
        <v>6774.5</v>
      </c>
      <c r="I20" s="171">
        <f t="shared" si="1"/>
        <v>6081.2387791741476</v>
      </c>
      <c r="J20" s="172">
        <f t="shared" si="2"/>
        <v>9331.2672176308533</v>
      </c>
      <c r="K20" s="90">
        <f>D20*100/D68</f>
        <v>6.0444926749864347</v>
      </c>
      <c r="L20" s="90">
        <f>H20*100/H68</f>
        <v>6.0916558387547823</v>
      </c>
      <c r="M20" s="174"/>
      <c r="N20" s="174"/>
      <c r="O20" s="174"/>
      <c r="P20" s="174"/>
    </row>
    <row r="21" spans="2:16" s="137" customFormat="1" x14ac:dyDescent="0.2">
      <c r="B21" s="175"/>
      <c r="C21" s="176" t="s">
        <v>47</v>
      </c>
      <c r="D21" s="177">
        <f>'[1]tab 9'!D20+'[1]tab 10'!D20+'[1]tab 11'!D20+'[1]tab 12'!D20+'[1]tab 13'!D20+'[1]tab 14'!D21+'[1]tab 15'!D21</f>
        <v>-1402</v>
      </c>
      <c r="E21" s="121">
        <f>'[1]tab 9'!E20+'[1]tab 10'!E20+'[1]tab 11'!E20+'[1]tab 12'!E20+'[1]tab 13'!E20+'[1]tab 14'!D21+'[1]tab 15'!D21</f>
        <v>-1234</v>
      </c>
      <c r="F21" s="95">
        <f>'[1]tab 9'!F20+'[1]tab 10'!F20+'[1]tab 11'!F20+'[1]tab 12'!F20+'[1]tab 13'!F20+'[1]tab 14'!D21+'[1]tab 15'!D21</f>
        <v>-646</v>
      </c>
      <c r="G21" s="184">
        <f t="shared" ref="G21:L21" si="7">G20-G19</f>
        <v>3.9964001299764007</v>
      </c>
      <c r="H21" s="96">
        <f>'[1]tab 9'!H20+'[1]tab 10'!H20+'[1]tab 11'!H20+'[1]tab 12'!H20+'[1]tab 13'!H20+'[1]tab 14'!E21+'[1]tab 15'!E21</f>
        <v>-10659.5</v>
      </c>
      <c r="I21" s="125">
        <f t="shared" si="7"/>
        <v>-848.01400301981084</v>
      </c>
      <c r="J21" s="132">
        <f t="shared" si="7"/>
        <v>-3375.7298669172524</v>
      </c>
      <c r="K21" s="96">
        <f t="shared" si="7"/>
        <v>0.8712635190287914</v>
      </c>
      <c r="L21" s="96">
        <f t="shared" si="7"/>
        <v>0.59359816623012218</v>
      </c>
      <c r="M21" s="179"/>
      <c r="N21" s="179"/>
      <c r="O21" s="179"/>
      <c r="P21" s="179"/>
    </row>
    <row r="22" spans="2:16" ht="15" x14ac:dyDescent="0.2">
      <c r="B22" s="180" t="s">
        <v>64</v>
      </c>
      <c r="C22" s="181" t="s">
        <v>45</v>
      </c>
      <c r="D22" s="109">
        <f>'[1]tab 9'!D21+'[1]tab 10'!D21+'[1]tab 11'!D21+'[1]tab 12'!D21+'[1]tab 13'!D21+'[1]tab 14'!D22+'[1]tab 15'!D22</f>
        <v>1626</v>
      </c>
      <c r="E22" s="109">
        <f>'[1]tab 9'!E21+'[1]tab 10'!E21+'[1]tab 11'!E21+'[1]tab 12'!E21+'[1]tab 13'!E21+'[1]tab 14'!D22+'[1]tab 15'!D22</f>
        <v>1499</v>
      </c>
      <c r="F22" s="100">
        <f>'[1]tab 9'!F21+'[1]tab 10'!F21+'[1]tab 11'!F21+'[1]tab 12'!F21+'[1]tab 13'!F21+'[1]tab 14'!D22+'[1]tab 15'!D22</f>
        <v>839</v>
      </c>
      <c r="G22" s="165">
        <f t="shared" si="0"/>
        <v>55.970647098065378</v>
      </c>
      <c r="H22" s="101">
        <f>'[1]tab 9'!H21+'[1]tab 10'!H21+'[1]tab 11'!H21+'[1]tab 12'!H21+'[1]tab 13'!H21+'[1]tab 14'!E22+'[1]tab 15'!E22</f>
        <v>10973.4</v>
      </c>
      <c r="I22" s="187">
        <f t="shared" si="1"/>
        <v>6748.7084870848712</v>
      </c>
      <c r="J22" s="182">
        <f t="shared" si="2"/>
        <v>13079.141835518474</v>
      </c>
      <c r="K22" s="168">
        <f>D22*100/D67</f>
        <v>3.3432713066721496</v>
      </c>
      <c r="L22" s="168">
        <f>H22*100/H67</f>
        <v>3.4606163854354768</v>
      </c>
      <c r="M22" s="92"/>
      <c r="N22" s="92"/>
      <c r="O22" s="92"/>
      <c r="P22" s="92"/>
    </row>
    <row r="23" spans="2:16" s="135" customFormat="1" ht="13.5" x14ac:dyDescent="0.25">
      <c r="B23" s="169"/>
      <c r="C23" s="170" t="s">
        <v>46</v>
      </c>
      <c r="D23" s="115">
        <f>'[1]tab 9'!D22+'[1]tab 10'!D22+'[1]tab 11'!D22+'[1]tab 12'!D22+'[1]tab 13'!D22+'[1]tab 14'!D23+'[1]tab 15'!D23</f>
        <v>524</v>
      </c>
      <c r="E23" s="115">
        <f>'[1]tab 9'!E22+'[1]tab 10'!E22+'[1]tab 11'!E22+'[1]tab 12'!E22+'[1]tab 13'!E22+'[1]tab 14'!D23+'[1]tab 15'!D23</f>
        <v>639</v>
      </c>
      <c r="F23" s="89">
        <f>'[1]tab 9'!F22+'[1]tab 10'!F22+'[1]tab 11'!F22+'[1]tab 12'!F22+'[1]tab 13'!F22+'[1]tab 14'!D23+'[1]tab 15'!D23</f>
        <v>340</v>
      </c>
      <c r="G23" s="116">
        <f t="shared" si="0"/>
        <v>53.208137715179966</v>
      </c>
      <c r="H23" s="90">
        <f>'[1]tab 9'!H22+'[1]tab 10'!H22+'[1]tab 11'!H22+'[1]tab 12'!H22+'[1]tab 13'!H22+'[1]tab 14'!E23+'[1]tab 15'!E23</f>
        <v>3822.5999999999995</v>
      </c>
      <c r="I23" s="171">
        <f t="shared" si="1"/>
        <v>7295.0381679389302</v>
      </c>
      <c r="J23" s="172">
        <f t="shared" si="2"/>
        <v>11242.941176470586</v>
      </c>
      <c r="K23" s="90">
        <f>D23*100/D68</f>
        <v>2.8431904503526857</v>
      </c>
      <c r="L23" s="90">
        <f>H23*100/H68</f>
        <v>3.4372962741492401</v>
      </c>
      <c r="M23" s="174"/>
      <c r="N23" s="174"/>
      <c r="O23" s="174"/>
      <c r="P23" s="174"/>
    </row>
    <row r="24" spans="2:16" s="137" customFormat="1" x14ac:dyDescent="0.2">
      <c r="B24" s="183"/>
      <c r="C24" s="181" t="s">
        <v>47</v>
      </c>
      <c r="D24" s="177">
        <f>'[1]tab 9'!D23+'[1]tab 10'!D23+'[1]tab 11'!D23+'[1]tab 12'!D23+'[1]tab 13'!D23+'[1]tab 14'!D24+'[1]tab 15'!D24</f>
        <v>-1102</v>
      </c>
      <c r="E24" s="121">
        <f>'[1]tab 9'!E23+'[1]tab 10'!E23+'[1]tab 11'!E23+'[1]tab 12'!E23+'[1]tab 13'!E23+'[1]tab 14'!D24+'[1]tab 15'!D24</f>
        <v>-860</v>
      </c>
      <c r="F24" s="95">
        <f>'[1]tab 9'!F23+'[1]tab 10'!F23+'[1]tab 11'!F23+'[1]tab 12'!F23+'[1]tab 13'!F23+'[1]tab 14'!D24+'[1]tab 15'!D24</f>
        <v>-499</v>
      </c>
      <c r="G24" s="132">
        <f t="shared" ref="G24:L24" si="8">G23-G22</f>
        <v>-2.7625093828854119</v>
      </c>
      <c r="H24" s="96">
        <f>'[1]tab 9'!H23+'[1]tab 10'!H23+'[1]tab 11'!H23+'[1]tab 12'!H23+'[1]tab 13'!H23+'[1]tab 14'!E24+'[1]tab 15'!E24</f>
        <v>-7150.8</v>
      </c>
      <c r="I24" s="188">
        <f t="shared" si="8"/>
        <v>546.32968085405901</v>
      </c>
      <c r="J24" s="184">
        <f t="shared" si="8"/>
        <v>-1836.2006590478886</v>
      </c>
      <c r="K24" s="96">
        <f t="shared" si="8"/>
        <v>-0.50008085631946386</v>
      </c>
      <c r="L24" s="96">
        <f t="shared" si="8"/>
        <v>-2.3320111286236678E-2</v>
      </c>
      <c r="M24" s="179"/>
      <c r="N24" s="179"/>
      <c r="O24" s="179"/>
      <c r="P24" s="179"/>
    </row>
    <row r="25" spans="2:16" ht="12.75" customHeight="1" x14ac:dyDescent="0.2">
      <c r="B25" s="163" t="s">
        <v>65</v>
      </c>
      <c r="C25" s="164" t="s">
        <v>45</v>
      </c>
      <c r="D25" s="109">
        <f>'[1]tab 9'!D24+'[1]tab 10'!D24+'[1]tab 11'!D24+'[1]tab 12'!D24+'[1]tab 13'!D24+'[1]tab 14'!D25+'[1]tab 15'!D25</f>
        <v>1505</v>
      </c>
      <c r="E25" s="109">
        <f>'[1]tab 9'!E24+'[1]tab 10'!E24+'[1]tab 11'!E24+'[1]tab 12'!E24+'[1]tab 13'!E24+'[1]tab 14'!D25+'[1]tab 15'!D25</f>
        <v>1415</v>
      </c>
      <c r="F25" s="100">
        <f>'[1]tab 9'!F24+'[1]tab 10'!F24+'[1]tab 11'!F24+'[1]tab 12'!F24+'[1]tab 13'!F24+'[1]tab 14'!D25+'[1]tab 15'!D25</f>
        <v>724</v>
      </c>
      <c r="G25" s="186">
        <f t="shared" si="0"/>
        <v>51.166077738515902</v>
      </c>
      <c r="H25" s="101">
        <f>'[1]tab 9'!H24+'[1]tab 10'!H24+'[1]tab 11'!H24+'[1]tab 12'!H24+'[1]tab 13'!H24+'[1]tab 14'!E25+'[1]tab 15'!E25</f>
        <v>10372.700000000001</v>
      </c>
      <c r="I25" s="166">
        <f t="shared" si="1"/>
        <v>6892.1594684385391</v>
      </c>
      <c r="J25" s="167">
        <f t="shared" si="2"/>
        <v>14326.933701657459</v>
      </c>
      <c r="K25" s="85">
        <f>D25*100/D67</f>
        <v>3.0944792844659195</v>
      </c>
      <c r="L25" s="85">
        <f>H25*100/H67</f>
        <v>3.271177172180598</v>
      </c>
      <c r="M25" s="92"/>
      <c r="N25" s="92"/>
      <c r="O25" s="92"/>
      <c r="P25" s="92"/>
    </row>
    <row r="26" spans="2:16" s="135" customFormat="1" ht="12.75" customHeight="1" x14ac:dyDescent="0.25">
      <c r="B26" s="189"/>
      <c r="C26" s="170" t="s">
        <v>46</v>
      </c>
      <c r="D26" s="115">
        <f>'[1]tab 9'!D25+'[1]tab 10'!D25+'[1]tab 11'!D25+'[1]tab 12'!D25+'[1]tab 13'!D25+'[1]tab 14'!D26+'[1]tab 15'!D26</f>
        <v>459</v>
      </c>
      <c r="E26" s="115">
        <f>'[1]tab 9'!E25+'[1]tab 10'!E25+'[1]tab 11'!E25+'[1]tab 12'!E25+'[1]tab 13'!E25+'[1]tab 14'!D26+'[1]tab 15'!D26</f>
        <v>609</v>
      </c>
      <c r="F26" s="89">
        <f>'[1]tab 9'!F25+'[1]tab 10'!F25+'[1]tab 11'!F25+'[1]tab 12'!F25+'[1]tab 13'!F25+'[1]tab 14'!D26+'[1]tab 15'!D26</f>
        <v>314</v>
      </c>
      <c r="G26" s="116">
        <f t="shared" si="0"/>
        <v>51.559934318555008</v>
      </c>
      <c r="H26" s="90">
        <f>'[1]tab 9'!H25+'[1]tab 10'!H25+'[1]tab 11'!H25+'[1]tab 12'!H25+'[1]tab 13'!H25+'[1]tab 14'!E26+'[1]tab 15'!E26</f>
        <v>3280.2</v>
      </c>
      <c r="I26" s="171">
        <f t="shared" si="1"/>
        <v>7146.405228758169</v>
      </c>
      <c r="J26" s="172">
        <f t="shared" si="2"/>
        <v>10446.496815286624</v>
      </c>
      <c r="K26" s="90">
        <f>D26*100/D68</f>
        <v>2.4905046120455778</v>
      </c>
      <c r="L26" s="90">
        <f>H26*100/H68</f>
        <v>2.9495681573966253</v>
      </c>
      <c r="M26" s="174"/>
      <c r="N26" s="174"/>
      <c r="O26" s="174"/>
      <c r="P26" s="174"/>
    </row>
    <row r="27" spans="2:16" s="137" customFormat="1" ht="12.75" customHeight="1" x14ac:dyDescent="0.2">
      <c r="B27" s="190"/>
      <c r="C27" s="176" t="s">
        <v>47</v>
      </c>
      <c r="D27" s="177">
        <f>'[1]tab 9'!D26+'[1]tab 10'!D26+'[1]tab 11'!D26+'[1]tab 12'!D26+'[1]tab 13'!D26+'[1]tab 14'!D27+'[1]tab 15'!D27</f>
        <v>-1046</v>
      </c>
      <c r="E27" s="121">
        <f>'[1]tab 9'!E26+'[1]tab 10'!E26+'[1]tab 11'!E26+'[1]tab 12'!E26+'[1]tab 13'!E26+'[1]tab 14'!D27+'[1]tab 15'!D27</f>
        <v>-806</v>
      </c>
      <c r="F27" s="95">
        <f>'[1]tab 9'!F26+'[1]tab 10'!F26+'[1]tab 11'!F26+'[1]tab 12'!F26+'[1]tab 13'!F26+'[1]tab 14'!D27+'[1]tab 15'!D27</f>
        <v>-410</v>
      </c>
      <c r="G27" s="184">
        <f t="shared" ref="G27:L27" si="9">G26-G25</f>
        <v>0.39385658003910606</v>
      </c>
      <c r="H27" s="96">
        <f>'[1]tab 9'!H26+'[1]tab 10'!H26+'[1]tab 11'!H26+'[1]tab 12'!H26+'[1]tab 13'!H26+'[1]tab 14'!E27+'[1]tab 15'!E27</f>
        <v>-7092.5</v>
      </c>
      <c r="I27" s="125">
        <f t="shared" si="9"/>
        <v>254.24576031962988</v>
      </c>
      <c r="J27" s="132">
        <f t="shared" si="9"/>
        <v>-3880.4368863708351</v>
      </c>
      <c r="K27" s="96">
        <f t="shared" si="9"/>
        <v>-0.60397467242034164</v>
      </c>
      <c r="L27" s="96">
        <f t="shared" si="9"/>
        <v>-0.32160901478397275</v>
      </c>
      <c r="M27" s="179"/>
      <c r="N27" s="179"/>
      <c r="O27" s="179"/>
      <c r="P27" s="179"/>
    </row>
    <row r="28" spans="2:16" ht="12.75" customHeight="1" x14ac:dyDescent="0.2">
      <c r="B28" s="180" t="s">
        <v>66</v>
      </c>
      <c r="C28" s="181" t="s">
        <v>45</v>
      </c>
      <c r="D28" s="109">
        <f>'[1]tab 9'!D27+'[1]tab 10'!D27+'[1]tab 11'!D27+'[1]tab 12'!D27+'[1]tab 13'!D27+'[1]tab 14'!D28+'[1]tab 15'!D28</f>
        <v>1884</v>
      </c>
      <c r="E28" s="109">
        <f>'[1]tab 9'!E27+'[1]tab 10'!E27+'[1]tab 11'!E27+'[1]tab 12'!E27+'[1]tab 13'!E27+'[1]tab 14'!D28+'[1]tab 15'!D28</f>
        <v>1955</v>
      </c>
      <c r="F28" s="100">
        <f>'[1]tab 9'!F27+'[1]tab 10'!F27+'[1]tab 11'!F27+'[1]tab 12'!F27+'[1]tab 13'!F27+'[1]tab 14'!D28+'[1]tab 15'!D28</f>
        <v>1114</v>
      </c>
      <c r="G28" s="165">
        <f t="shared" si="0"/>
        <v>56.98209718670077</v>
      </c>
      <c r="H28" s="101">
        <f>'[1]tab 9'!H27+'[1]tab 10'!H27+'[1]tab 11'!H27+'[1]tab 12'!H27+'[1]tab 13'!H27+'[1]tab 14'!E28+'[1]tab 15'!E28</f>
        <v>18863.899999999998</v>
      </c>
      <c r="I28" s="187">
        <f t="shared" si="1"/>
        <v>10012.68577494692</v>
      </c>
      <c r="J28" s="182">
        <f t="shared" si="2"/>
        <v>16933.482944344705</v>
      </c>
      <c r="K28" s="85">
        <f>D28*100/D67</f>
        <v>3.8737534697234501</v>
      </c>
      <c r="L28" s="85">
        <f>H28*100/H67</f>
        <v>5.9489967952700429</v>
      </c>
      <c r="M28" s="92"/>
      <c r="N28" s="92"/>
      <c r="O28" s="92"/>
      <c r="P28" s="92"/>
    </row>
    <row r="29" spans="2:16" s="135" customFormat="1" ht="12.75" customHeight="1" x14ac:dyDescent="0.25">
      <c r="B29" s="189"/>
      <c r="C29" s="170" t="s">
        <v>46</v>
      </c>
      <c r="D29" s="115">
        <f>'[1]tab 9'!D28+'[1]tab 10'!D28+'[1]tab 11'!D28+'[1]tab 12'!D28+'[1]tab 13'!D28+'[1]tab 14'!D29+'[1]tab 15'!D29</f>
        <v>266</v>
      </c>
      <c r="E29" s="115">
        <f>'[1]tab 9'!E28+'[1]tab 10'!E28+'[1]tab 11'!E28+'[1]tab 12'!E28+'[1]tab 13'!E28+'[1]tab 14'!D29+'[1]tab 15'!D29</f>
        <v>899</v>
      </c>
      <c r="F29" s="89">
        <f>'[1]tab 9'!F28+'[1]tab 10'!F28+'[1]tab 11'!F28+'[1]tab 12'!F28+'[1]tab 13'!F28+'[1]tab 14'!D29+'[1]tab 15'!D29</f>
        <v>482</v>
      </c>
      <c r="G29" s="116">
        <f t="shared" si="0"/>
        <v>53.615127919911011</v>
      </c>
      <c r="H29" s="90">
        <f>'[1]tab 9'!H28+'[1]tab 10'!H28+'[1]tab 11'!H28+'[1]tab 12'!H28+'[1]tab 13'!H28+'[1]tab 14'!E29+'[1]tab 15'!E29</f>
        <v>5467.2</v>
      </c>
      <c r="I29" s="171">
        <f t="shared" si="1"/>
        <v>20553.383458646615</v>
      </c>
      <c r="J29" s="172">
        <f t="shared" si="2"/>
        <v>11342.738589211616</v>
      </c>
      <c r="K29" s="90">
        <f>D29*100/D68</f>
        <v>1.4432989690721649</v>
      </c>
      <c r="L29" s="90">
        <f>H29*100/H68</f>
        <v>4.9161267697453903</v>
      </c>
      <c r="M29" s="174"/>
      <c r="N29" s="174"/>
      <c r="O29" s="174"/>
      <c r="P29" s="174"/>
    </row>
    <row r="30" spans="2:16" s="137" customFormat="1" ht="12.75" customHeight="1" x14ac:dyDescent="0.2">
      <c r="B30" s="191"/>
      <c r="C30" s="181" t="s">
        <v>47</v>
      </c>
      <c r="D30" s="177">
        <f>'[1]tab 9'!D29+'[1]tab 10'!D29+'[1]tab 11'!D29+'[1]tab 12'!D29+'[1]tab 13'!D29+'[1]tab 14'!D30+'[1]tab 15'!D30</f>
        <v>-1618</v>
      </c>
      <c r="E30" s="121">
        <f>'[1]tab 9'!E29+'[1]tab 10'!E29+'[1]tab 11'!E29+'[1]tab 12'!E29+'[1]tab 13'!E29+'[1]tab 14'!D30+'[1]tab 15'!D30</f>
        <v>-1056</v>
      </c>
      <c r="F30" s="95">
        <f>'[1]tab 9'!F29+'[1]tab 10'!F29+'[1]tab 11'!F29+'[1]tab 12'!F29+'[1]tab 13'!F29+'[1]tab 14'!D30+'[1]tab 15'!D30</f>
        <v>-632</v>
      </c>
      <c r="G30" s="132">
        <f t="shared" ref="G30:L30" si="10">G29-G28</f>
        <v>-3.3669692667897593</v>
      </c>
      <c r="H30" s="96">
        <f>'[1]tab 9'!H29+'[1]tab 10'!H29+'[1]tab 11'!H29+'[1]tab 12'!H29+'[1]tab 13'!H29+'[1]tab 14'!E30+'[1]tab 15'!E30</f>
        <v>-13396.699999999999</v>
      </c>
      <c r="I30" s="125">
        <f t="shared" si="10"/>
        <v>10540.697683699695</v>
      </c>
      <c r="J30" s="192">
        <f>J29-J28</f>
        <v>-5590.7443551330889</v>
      </c>
      <c r="K30" s="96">
        <f t="shared" si="10"/>
        <v>-2.430454500651285</v>
      </c>
      <c r="L30" s="96">
        <f t="shared" si="10"/>
        <v>-1.0328700255246526</v>
      </c>
      <c r="M30" s="179"/>
      <c r="N30" s="179"/>
      <c r="O30" s="179"/>
      <c r="P30" s="179"/>
    </row>
    <row r="31" spans="2:16" ht="15" x14ac:dyDescent="0.2">
      <c r="B31" s="163" t="s">
        <v>67</v>
      </c>
      <c r="C31" s="164" t="s">
        <v>45</v>
      </c>
      <c r="D31" s="109">
        <f>'[1]tab 9'!D30+'[1]tab 10'!D30+'[1]tab 11'!D30+'[1]tab 12'!D30+'[1]tab 13'!D30+'[1]tab 14'!D31+'[1]tab 15'!D31</f>
        <v>4087</v>
      </c>
      <c r="E31" s="109">
        <f>'[1]tab 9'!E30+'[1]tab 10'!E30+'[1]tab 11'!E30+'[1]tab 12'!E30+'[1]tab 13'!E30+'[1]tab 14'!D31+'[1]tab 15'!D31</f>
        <v>3921</v>
      </c>
      <c r="F31" s="100">
        <f>'[1]tab 9'!F30+'[1]tab 10'!F30+'[1]tab 11'!F30+'[1]tab 12'!F30+'[1]tab 13'!F30+'[1]tab 14'!D31+'[1]tab 15'!D31</f>
        <v>1445</v>
      </c>
      <c r="G31" s="186">
        <f t="shared" si="0"/>
        <v>36.85284366233104</v>
      </c>
      <c r="H31" s="101">
        <f>'[1]tab 9'!H30+'[1]tab 10'!H30+'[1]tab 11'!H30+'[1]tab 12'!H30+'[1]tab 13'!H30+'[1]tab 14'!E31+'[1]tab 15'!E31</f>
        <v>16898.899999999998</v>
      </c>
      <c r="I31" s="166">
        <f t="shared" si="1"/>
        <v>4134.7932468803519</v>
      </c>
      <c r="J31" s="167">
        <f t="shared" si="2"/>
        <v>11694.740484429063</v>
      </c>
      <c r="K31" s="85">
        <f>D31*100/D67</f>
        <v>8.4034131798087799</v>
      </c>
      <c r="L31" s="85">
        <f>H31*100/H67</f>
        <v>5.3293063440533999</v>
      </c>
      <c r="M31" s="92"/>
      <c r="N31" s="92"/>
      <c r="O31" s="92"/>
      <c r="P31" s="92"/>
    </row>
    <row r="32" spans="2:16" s="135" customFormat="1" ht="13.5" x14ac:dyDescent="0.25">
      <c r="B32" s="169"/>
      <c r="C32" s="170" t="s">
        <v>46</v>
      </c>
      <c r="D32" s="115">
        <f>'[1]tab 9'!D31+'[1]tab 10'!D31+'[1]tab 11'!D31+'[1]tab 12'!D31+'[1]tab 13'!D31+'[1]tab 14'!D32+'[1]tab 15'!D32</f>
        <v>2718</v>
      </c>
      <c r="E32" s="115">
        <f>'[1]tab 9'!E31+'[1]tab 10'!E31+'[1]tab 11'!E31+'[1]tab 12'!E31+'[1]tab 13'!E31+'[1]tab 14'!D32+'[1]tab 15'!D32</f>
        <v>3025</v>
      </c>
      <c r="F32" s="89">
        <f>'[1]tab 9'!F31+'[1]tab 10'!F31+'[1]tab 11'!F31+'[1]tab 12'!F31+'[1]tab 13'!F31+'[1]tab 14'!D32+'[1]tab 15'!D32</f>
        <v>732</v>
      </c>
      <c r="G32" s="116">
        <f t="shared" si="0"/>
        <v>24.198347107438018</v>
      </c>
      <c r="H32" s="90">
        <f>'[1]tab 9'!H31+'[1]tab 10'!H31+'[1]tab 11'!H31+'[1]tab 12'!H31+'[1]tab 13'!H31+'[1]tab 14'!E32+'[1]tab 15'!E32</f>
        <v>6269.2000000000016</v>
      </c>
      <c r="I32" s="171">
        <f t="shared" si="1"/>
        <v>2306.5489330389996</v>
      </c>
      <c r="J32" s="172">
        <f t="shared" si="2"/>
        <v>8564.4808743169415</v>
      </c>
      <c r="K32" s="90">
        <f>D32*100/D68</f>
        <v>14.747693977211069</v>
      </c>
      <c r="L32" s="90">
        <f>H32*100/H68</f>
        <v>5.6372881813154461</v>
      </c>
      <c r="M32" s="174"/>
      <c r="N32" s="174"/>
      <c r="O32" s="174"/>
      <c r="P32" s="174"/>
    </row>
    <row r="33" spans="2:16" s="137" customFormat="1" x14ac:dyDescent="0.2">
      <c r="B33" s="175"/>
      <c r="C33" s="176" t="s">
        <v>47</v>
      </c>
      <c r="D33" s="177">
        <f>'[1]tab 9'!D32+'[1]tab 10'!D32+'[1]tab 11'!D32+'[1]tab 12'!D32+'[1]tab 13'!D32+'[1]tab 14'!D33+'[1]tab 15'!D33</f>
        <v>-1369</v>
      </c>
      <c r="E33" s="121">
        <f>'[1]tab 9'!E32+'[1]tab 10'!E32+'[1]tab 11'!E32+'[1]tab 12'!E32+'[1]tab 13'!E32+'[1]tab 14'!D33+'[1]tab 15'!D33</f>
        <v>-896</v>
      </c>
      <c r="F33" s="95">
        <f>'[1]tab 9'!F32+'[1]tab 10'!F32+'[1]tab 11'!F32+'[1]tab 12'!F32+'[1]tab 13'!F32+'[1]tab 14'!D33+'[1]tab 15'!D33</f>
        <v>-713</v>
      </c>
      <c r="G33" s="184">
        <f>G32-G31</f>
        <v>-12.654496554893022</v>
      </c>
      <c r="H33" s="96">
        <f>'[1]tab 9'!H32+'[1]tab 10'!H32+'[1]tab 11'!H32+'[1]tab 12'!H32+'[1]tab 13'!H32+'[1]tab 14'!E33+'[1]tab 15'!E33</f>
        <v>-10629.699999999999</v>
      </c>
      <c r="I33" s="193">
        <f t="shared" si="1"/>
        <v>7764.5726807888968</v>
      </c>
      <c r="J33" s="194">
        <f>J32-J31</f>
        <v>-3130.2596101121217</v>
      </c>
      <c r="K33" s="185">
        <f>K32-K31</f>
        <v>6.3442807974022895</v>
      </c>
      <c r="L33" s="185">
        <f>L32-L31</f>
        <v>0.3079818372620462</v>
      </c>
      <c r="M33" s="179"/>
      <c r="N33" s="179"/>
      <c r="O33" s="179"/>
      <c r="P33" s="179"/>
    </row>
    <row r="34" spans="2:16" ht="15" x14ac:dyDescent="0.2">
      <c r="B34" s="180" t="s">
        <v>68</v>
      </c>
      <c r="C34" s="181" t="s">
        <v>45</v>
      </c>
      <c r="D34" s="109">
        <f>'[1]tab 9'!D33+'[1]tab 10'!D33+'[1]tab 11'!D33+'[1]tab 12'!D33+'[1]tab 13'!D33+'[1]tab 14'!D34+'[1]tab 15'!D34</f>
        <v>1861</v>
      </c>
      <c r="E34" s="109">
        <f>'[1]tab 9'!E33+'[1]tab 10'!E33+'[1]tab 11'!E33+'[1]tab 12'!E33+'[1]tab 13'!E33+'[1]tab 14'!D34+'[1]tab 15'!D34</f>
        <v>1627</v>
      </c>
      <c r="F34" s="100">
        <f>'[1]tab 9'!F33+'[1]tab 10'!F33+'[1]tab 11'!F33+'[1]tab 12'!F33+'[1]tab 13'!F33+'[1]tab 14'!D34+'[1]tab 15'!D34</f>
        <v>1010</v>
      </c>
      <c r="G34" s="165">
        <f t="shared" si="0"/>
        <v>62.07744314689613</v>
      </c>
      <c r="H34" s="101">
        <f>'[1]tab 9'!H33+'[1]tab 10'!H33+'[1]tab 11'!H33+'[1]tab 12'!H33+'[1]tab 13'!H33+'[1]tab 14'!E34+'[1]tab 15'!E34</f>
        <v>12683.400000000001</v>
      </c>
      <c r="I34" s="187">
        <f t="shared" si="1"/>
        <v>6815.3680816765191</v>
      </c>
      <c r="J34" s="182">
        <f t="shared" si="2"/>
        <v>12557.82178217822</v>
      </c>
      <c r="K34" s="168">
        <f>D34*100/D67</f>
        <v>3.8264624241801171</v>
      </c>
      <c r="L34" s="168">
        <f>H34*100/H67</f>
        <v>3.9998889918377474</v>
      </c>
      <c r="M34" s="92"/>
      <c r="N34" s="92"/>
      <c r="O34" s="92"/>
      <c r="P34" s="92"/>
    </row>
    <row r="35" spans="2:16" s="135" customFormat="1" ht="13.5" x14ac:dyDescent="0.25">
      <c r="B35" s="169"/>
      <c r="C35" s="170" t="s">
        <v>46</v>
      </c>
      <c r="D35" s="115">
        <f>'[1]tab 9'!D34+'[1]tab 10'!D34+'[1]tab 11'!D34+'[1]tab 12'!D34+'[1]tab 13'!D34+'[1]tab 14'!D35+'[1]tab 15'!D35</f>
        <v>390</v>
      </c>
      <c r="E35" s="115">
        <f>'[1]tab 9'!E34+'[1]tab 10'!E34+'[1]tab 11'!E34+'[1]tab 12'!E34+'[1]tab 13'!E34+'[1]tab 14'!D35+'[1]tab 15'!D35</f>
        <v>844</v>
      </c>
      <c r="F35" s="89">
        <f>'[1]tab 9'!F34+'[1]tab 10'!F34+'[1]tab 11'!F34+'[1]tab 12'!F34+'[1]tab 13'!F34+'[1]tab 14'!D35+'[1]tab 15'!D35</f>
        <v>564</v>
      </c>
      <c r="G35" s="116">
        <f t="shared" si="0"/>
        <v>66.824644549763036</v>
      </c>
      <c r="H35" s="90">
        <f>'[1]tab 9'!H34+'[1]tab 10'!H34+'[1]tab 11'!H34+'[1]tab 12'!H34+'[1]tab 13'!H34+'[1]tab 14'!E35+'[1]tab 15'!E35</f>
        <v>4462.7</v>
      </c>
      <c r="I35" s="171">
        <f t="shared" si="1"/>
        <v>11442.820512820512</v>
      </c>
      <c r="J35" s="172">
        <f t="shared" si="2"/>
        <v>7912.5886524822699</v>
      </c>
      <c r="K35" s="90">
        <f>D35*100/D68</f>
        <v>2.1161150298426477</v>
      </c>
      <c r="L35" s="90">
        <f>H35*100/H68</f>
        <v>4.0128765977726726</v>
      </c>
      <c r="M35" s="174"/>
      <c r="N35" s="174"/>
      <c r="O35" s="174"/>
      <c r="P35" s="174"/>
    </row>
    <row r="36" spans="2:16" s="137" customFormat="1" x14ac:dyDescent="0.2">
      <c r="B36" s="175"/>
      <c r="C36" s="176" t="s">
        <v>47</v>
      </c>
      <c r="D36" s="177">
        <f>'[1]tab 9'!D35+'[1]tab 10'!D35+'[1]tab 11'!D35+'[1]tab 12'!D35+'[1]tab 13'!D35+'[1]tab 14'!D36+'[1]tab 15'!D36</f>
        <v>-1471</v>
      </c>
      <c r="E36" s="121">
        <f>'[1]tab 9'!E35+'[1]tab 10'!E35+'[1]tab 11'!E35+'[1]tab 12'!E35+'[1]tab 13'!E35+'[1]tab 14'!D36+'[1]tab 15'!D36</f>
        <v>-783</v>
      </c>
      <c r="F36" s="95">
        <f>'[1]tab 9'!F35+'[1]tab 10'!F35+'[1]tab 11'!F35+'[1]tab 12'!F35+'[1]tab 13'!F35+'[1]tab 14'!D36+'[1]tab 15'!D36</f>
        <v>-446</v>
      </c>
      <c r="G36" s="132">
        <f t="shared" ref="G36:L36" si="11">G35-G34</f>
        <v>4.7472014028669065</v>
      </c>
      <c r="H36" s="96">
        <f>'[1]tab 9'!H35+'[1]tab 10'!H35+'[1]tab 11'!H35+'[1]tab 12'!H35+'[1]tab 13'!H35+'[1]tab 14'!E36+'[1]tab 15'!E36</f>
        <v>-8220.7000000000007</v>
      </c>
      <c r="I36" s="193">
        <f t="shared" si="11"/>
        <v>4627.4524311439927</v>
      </c>
      <c r="J36" s="194">
        <f t="shared" si="11"/>
        <v>-4645.2331296959501</v>
      </c>
      <c r="K36" s="96">
        <f t="shared" si="11"/>
        <v>-1.7103473943374694</v>
      </c>
      <c r="L36" s="96">
        <f t="shared" si="11"/>
        <v>1.2987605934925206E-2</v>
      </c>
      <c r="M36" s="179"/>
      <c r="N36" s="179"/>
      <c r="O36" s="179"/>
      <c r="P36" s="179"/>
    </row>
    <row r="37" spans="2:16" ht="15" x14ac:dyDescent="0.2">
      <c r="B37" s="163" t="s">
        <v>69</v>
      </c>
      <c r="C37" s="164" t="s">
        <v>45</v>
      </c>
      <c r="D37" s="109">
        <f>'[1]tab 9'!D36+'[1]tab 10'!D36+'[1]tab 11'!D36+'[1]tab 12'!D36+'[1]tab 13'!D36+'[1]tab 14'!D37+'[1]tab 15'!D37</f>
        <v>1611</v>
      </c>
      <c r="E37" s="109">
        <f>'[1]tab 9'!E36+'[1]tab 10'!E36+'[1]tab 11'!E36+'[1]tab 12'!E36+'[1]tab 13'!E36+'[1]tab 14'!D37+'[1]tab 15'!D37</f>
        <v>1596</v>
      </c>
      <c r="F37" s="100">
        <f>'[1]tab 9'!F36+'[1]tab 10'!F36+'[1]tab 11'!F36+'[1]tab 12'!F36+'[1]tab 13'!F36+'[1]tab 14'!D37+'[1]tab 15'!D37</f>
        <v>1069</v>
      </c>
      <c r="G37" s="186">
        <f t="shared" si="0"/>
        <v>66.97994987468671</v>
      </c>
      <c r="H37" s="101">
        <f>'[1]tab 9'!H36+'[1]tab 10'!H36+'[1]tab 11'!H36+'[1]tab 12'!H36+'[1]tab 13'!H36+'[1]tab 14'!E37+'[1]tab 15'!E37</f>
        <v>12868.599999999999</v>
      </c>
      <c r="I37" s="166">
        <f t="shared" si="1"/>
        <v>7987.9577901924258</v>
      </c>
      <c r="J37" s="167">
        <f t="shared" si="2"/>
        <v>12037.979420018708</v>
      </c>
      <c r="K37" s="85">
        <f>D37*100/D67</f>
        <v>3.3124293204482367</v>
      </c>
      <c r="L37" s="85">
        <f>H37*100/H67</f>
        <v>4.0582944226597926</v>
      </c>
      <c r="M37" s="92"/>
      <c r="N37" s="92"/>
      <c r="O37" s="92"/>
      <c r="P37" s="92"/>
    </row>
    <row r="38" spans="2:16" s="135" customFormat="1" ht="13.5" x14ac:dyDescent="0.25">
      <c r="B38" s="169"/>
      <c r="C38" s="170" t="s">
        <v>46</v>
      </c>
      <c r="D38" s="115">
        <f>'[1]tab 9'!D37+'[1]tab 10'!D37+'[1]tab 11'!D37+'[1]tab 12'!D37+'[1]tab 13'!D37+'[1]tab 14'!D38+'[1]tab 15'!D38</f>
        <v>689</v>
      </c>
      <c r="E38" s="115">
        <f>'[1]tab 9'!E37+'[1]tab 10'!E37+'[1]tab 11'!E37+'[1]tab 12'!E37+'[1]tab 13'!E37+'[1]tab 14'!D38+'[1]tab 15'!D38</f>
        <v>884</v>
      </c>
      <c r="F38" s="89">
        <f>'[1]tab 9'!F37+'[1]tab 10'!F37+'[1]tab 11'!F37+'[1]tab 12'!F37+'[1]tab 13'!F37+'[1]tab 14'!D38+'[1]tab 15'!D38</f>
        <v>471</v>
      </c>
      <c r="G38" s="116">
        <f t="shared" si="0"/>
        <v>53.280542986425338</v>
      </c>
      <c r="H38" s="90">
        <f>'[1]tab 9'!H37+'[1]tab 10'!H37+'[1]tab 11'!H37+'[1]tab 12'!H37+'[1]tab 13'!H37+'[1]tab 14'!E38+'[1]tab 15'!E38</f>
        <v>4796.4000000000005</v>
      </c>
      <c r="I38" s="171">
        <f t="shared" si="1"/>
        <v>6961.3933236574749</v>
      </c>
      <c r="J38" s="172">
        <f t="shared" si="2"/>
        <v>10183.439490445862</v>
      </c>
      <c r="K38" s="90">
        <f>D38*100/D68</f>
        <v>3.7384698860553445</v>
      </c>
      <c r="L38" s="90">
        <f>H38*100/H68</f>
        <v>4.3129408908411611</v>
      </c>
    </row>
    <row r="39" spans="2:16" s="137" customFormat="1" x14ac:dyDescent="0.2">
      <c r="B39" s="175"/>
      <c r="C39" s="176" t="s">
        <v>47</v>
      </c>
      <c r="D39" s="177">
        <f>'[1]tab 9'!D38+'[1]tab 10'!D38+'[1]tab 11'!D38+'[1]tab 12'!D38+'[1]tab 13'!D38+'[1]tab 14'!D39+'[1]tab 15'!D39</f>
        <v>-922</v>
      </c>
      <c r="E39" s="121">
        <f>'[1]tab 9'!E38+'[1]tab 10'!E38+'[1]tab 11'!E38+'[1]tab 12'!E38+'[1]tab 13'!E38+'[1]tab 14'!D39+'[1]tab 15'!D39</f>
        <v>-712</v>
      </c>
      <c r="F39" s="95">
        <f>'[1]tab 9'!F38+'[1]tab 10'!F38+'[1]tab 11'!F38+'[1]tab 12'!F38+'[1]tab 13'!F38+'[1]tab 14'!D39+'[1]tab 15'!D39</f>
        <v>-598</v>
      </c>
      <c r="G39" s="184">
        <f t="shared" ref="G39:L39" si="12">G38-G37</f>
        <v>-13.699406888261372</v>
      </c>
      <c r="H39" s="96">
        <f>'[1]tab 9'!H38+'[1]tab 10'!H38+'[1]tab 11'!H38+'[1]tab 12'!H38+'[1]tab 13'!H38+'[1]tab 14'!E39+'[1]tab 15'!E39</f>
        <v>-8072.1999999999989</v>
      </c>
      <c r="I39" s="125">
        <f t="shared" si="12"/>
        <v>-1026.564466534951</v>
      </c>
      <c r="J39" s="132">
        <f t="shared" si="12"/>
        <v>-1854.5399295728457</v>
      </c>
      <c r="K39" s="96">
        <f t="shared" si="12"/>
        <v>0.42604056560710779</v>
      </c>
      <c r="L39" s="96">
        <f t="shared" si="12"/>
        <v>0.25464646818136849</v>
      </c>
    </row>
    <row r="40" spans="2:16" ht="15" x14ac:dyDescent="0.2">
      <c r="B40" s="180" t="s">
        <v>70</v>
      </c>
      <c r="C40" s="181" t="s">
        <v>45</v>
      </c>
      <c r="D40" s="109">
        <f>'[1]tab 9'!D39+'[1]tab 10'!D39+'[1]tab 11'!D39+'[1]tab 12'!D39+'[1]tab 13'!D39+'[1]tab 14'!D40+'[1]tab 15'!D40</f>
        <v>1516</v>
      </c>
      <c r="E40" s="109">
        <f>'[1]tab 9'!E39+'[1]tab 10'!E39+'[1]tab 11'!E39+'[1]tab 12'!E39+'[1]tab 13'!E39+'[1]tab 14'!D40+'[1]tab 15'!D40</f>
        <v>1403</v>
      </c>
      <c r="F40" s="100">
        <f>'[1]tab 9'!F39+'[1]tab 10'!F39+'[1]tab 11'!F39+'[1]tab 12'!F39+'[1]tab 13'!F39+'[1]tab 14'!D40+'[1]tab 15'!D40</f>
        <v>557</v>
      </c>
      <c r="G40" s="165">
        <f t="shared" si="0"/>
        <v>39.700641482537421</v>
      </c>
      <c r="H40" s="101">
        <f>'[1]tab 9'!H39+'[1]tab 10'!H39+'[1]tab 11'!H39+'[1]tab 12'!H39+'[1]tab 13'!H39+'[1]tab 14'!E40+'[1]tab 15'!E40</f>
        <v>8267.2000000000007</v>
      </c>
      <c r="I40" s="187">
        <f t="shared" si="1"/>
        <v>5453.2981530343013</v>
      </c>
      <c r="J40" s="182">
        <f t="shared" si="2"/>
        <v>14842.369838420109</v>
      </c>
      <c r="K40" s="168">
        <f>D40*100/D67</f>
        <v>3.1170967410301222</v>
      </c>
      <c r="L40" s="85">
        <f>H40*100/H67</f>
        <v>2.6071780652917216</v>
      </c>
    </row>
    <row r="41" spans="2:16" s="135" customFormat="1" ht="13.5" x14ac:dyDescent="0.25">
      <c r="B41" s="169"/>
      <c r="C41" s="170" t="s">
        <v>46</v>
      </c>
      <c r="D41" s="115">
        <f>'[1]tab 9'!D40+'[1]tab 10'!D40+'[1]tab 11'!D40+'[1]tab 12'!D40+'[1]tab 13'!D40+'[1]tab 14'!D41+'[1]tab 15'!D41</f>
        <v>743</v>
      </c>
      <c r="E41" s="115">
        <f>'[1]tab 9'!E40+'[1]tab 10'!E40+'[1]tab 11'!E40+'[1]tab 12'!E40+'[1]tab 13'!E40+'[1]tab 14'!D41+'[1]tab 15'!D41</f>
        <v>922</v>
      </c>
      <c r="F41" s="89">
        <f>'[1]tab 9'!F40+'[1]tab 10'!F40+'[1]tab 11'!F40+'[1]tab 12'!F40+'[1]tab 13'!F40+'[1]tab 14'!D41+'[1]tab 15'!D41</f>
        <v>420</v>
      </c>
      <c r="G41" s="116">
        <f t="shared" si="0"/>
        <v>45.553145336225597</v>
      </c>
      <c r="H41" s="90">
        <f>'[1]tab 9'!H40+'[1]tab 10'!H40+'[1]tab 11'!H40+'[1]tab 12'!H40+'[1]tab 13'!H40+'[1]tab 14'!E41+'[1]tab 15'!E41</f>
        <v>3294.1</v>
      </c>
      <c r="I41" s="171">
        <f t="shared" si="1"/>
        <v>4433.5127860026914</v>
      </c>
      <c r="J41" s="172">
        <f t="shared" si="2"/>
        <v>7843.0952380952376</v>
      </c>
      <c r="K41" s="90">
        <f>D41*100/D68</f>
        <v>4.0314704286489418</v>
      </c>
      <c r="L41" s="90">
        <f>H41*100/H68</f>
        <v>2.9620670895921664</v>
      </c>
    </row>
    <row r="42" spans="2:16" s="137" customFormat="1" x14ac:dyDescent="0.2">
      <c r="B42" s="175"/>
      <c r="C42" s="176" t="s">
        <v>47</v>
      </c>
      <c r="D42" s="177">
        <f>'[1]tab 9'!D41+'[1]tab 10'!D41+'[1]tab 11'!D41+'[1]tab 12'!D41+'[1]tab 13'!D41+'[1]tab 14'!D42+'[1]tab 15'!D42</f>
        <v>-773</v>
      </c>
      <c r="E42" s="121">
        <f>'[1]tab 9'!E41+'[1]tab 10'!E41+'[1]tab 11'!E41+'[1]tab 12'!E41+'[1]tab 13'!E41+'[1]tab 14'!D42+'[1]tab 15'!D42</f>
        <v>-481</v>
      </c>
      <c r="F42" s="95">
        <f>'[1]tab 9'!F41+'[1]tab 10'!F41+'[1]tab 11'!F41+'[1]tab 12'!F41+'[1]tab 13'!F41+'[1]tab 14'!D42+'[1]tab 15'!D42</f>
        <v>-137</v>
      </c>
      <c r="G42" s="132">
        <f t="shared" ref="G42:L42" si="13">G41-G40</f>
        <v>5.8525038536881766</v>
      </c>
      <c r="H42" s="96">
        <f>'[1]tab 9'!H41+'[1]tab 10'!H41+'[1]tab 11'!H41+'[1]tab 12'!H41+'[1]tab 13'!H41+'[1]tab 14'!E42+'[1]tab 15'!E42</f>
        <v>-4973.1000000000004</v>
      </c>
      <c r="I42" s="125">
        <f t="shared" si="13"/>
        <v>-1019.7853670316099</v>
      </c>
      <c r="J42" s="132">
        <f t="shared" si="13"/>
        <v>-6999.2746003248712</v>
      </c>
      <c r="K42" s="96">
        <f t="shared" si="13"/>
        <v>0.91437368761881954</v>
      </c>
      <c r="L42" s="96">
        <f t="shared" si="13"/>
        <v>0.35488902430044478</v>
      </c>
    </row>
    <row r="43" spans="2:16" ht="15" x14ac:dyDescent="0.2">
      <c r="B43" s="163" t="s">
        <v>71</v>
      </c>
      <c r="C43" s="164" t="s">
        <v>45</v>
      </c>
      <c r="D43" s="109">
        <f>'[1]tab 9'!D42+'[1]tab 10'!D42+'[1]tab 11'!D42+'[1]tab 12'!D42+'[1]tab 13'!D42+'[1]tab 14'!D43+'[1]tab 15'!D43</f>
        <v>1149</v>
      </c>
      <c r="E43" s="109">
        <f>'[1]tab 9'!E42+'[1]tab 10'!E42+'[1]tab 11'!E42+'[1]tab 12'!E42+'[1]tab 13'!E42+'[1]tab 14'!D43+'[1]tab 15'!D43</f>
        <v>1123</v>
      </c>
      <c r="F43" s="100">
        <f>'[1]tab 9'!F42+'[1]tab 10'!F42+'[1]tab 11'!F42+'[1]tab 12'!F42+'[1]tab 13'!F42+'[1]tab 14'!D43+'[1]tab 15'!D43</f>
        <v>651</v>
      </c>
      <c r="G43" s="186">
        <f t="shared" si="0"/>
        <v>57.969723953695457</v>
      </c>
      <c r="H43" s="101">
        <f>'[1]tab 9'!H42+'[1]tab 10'!H42+'[1]tab 11'!H42+'[1]tab 12'!H42+'[1]tab 13'!H42+'[1]tab 14'!E43+'[1]tab 15'!E43</f>
        <v>10759.399999999998</v>
      </c>
      <c r="I43" s="166">
        <f t="shared" si="1"/>
        <v>9364.1427328111386</v>
      </c>
      <c r="J43" s="167">
        <f t="shared" si="2"/>
        <v>16527.496159754221</v>
      </c>
      <c r="K43" s="85">
        <f>D43*100/D67</f>
        <v>2.3624961447517219</v>
      </c>
      <c r="L43" s="85">
        <f>H43*100/H67</f>
        <v>3.3931284686108647</v>
      </c>
    </row>
    <row r="44" spans="2:16" s="135" customFormat="1" ht="13.5" x14ac:dyDescent="0.25">
      <c r="B44" s="169"/>
      <c r="C44" s="170" t="s">
        <v>46</v>
      </c>
      <c r="D44" s="115">
        <f>'[1]tab 9'!D43+'[1]tab 10'!D43+'[1]tab 11'!D43+'[1]tab 12'!D43+'[1]tab 13'!D43+'[1]tab 14'!D44+'[1]tab 15'!D44</f>
        <v>341</v>
      </c>
      <c r="E44" s="115">
        <f>'[1]tab 9'!E43+'[1]tab 10'!E43+'[1]tab 11'!E43+'[1]tab 12'!E43+'[1]tab 13'!E43+'[1]tab 14'!D44+'[1]tab 15'!D44</f>
        <v>690</v>
      </c>
      <c r="F44" s="89">
        <f>'[1]tab 9'!F43+'[1]tab 10'!F43+'[1]tab 11'!F43+'[1]tab 12'!F43+'[1]tab 13'!F43+'[1]tab 14'!D44+'[1]tab 15'!D44</f>
        <v>280</v>
      </c>
      <c r="G44" s="116">
        <f t="shared" si="0"/>
        <v>40.579710144927539</v>
      </c>
      <c r="H44" s="90">
        <f>'[1]tab 9'!H43+'[1]tab 10'!H43+'[1]tab 11'!H43+'[1]tab 12'!H43+'[1]tab 13'!H43+'[1]tab 14'!E44+'[1]tab 15'!E44</f>
        <v>3245.3999999999996</v>
      </c>
      <c r="I44" s="171">
        <f t="shared" si="1"/>
        <v>9517.3020527859226</v>
      </c>
      <c r="J44" s="172">
        <f t="shared" si="2"/>
        <v>11590.714285714284</v>
      </c>
      <c r="K44" s="90">
        <f>D44*100/D68</f>
        <v>1.8502441671188279</v>
      </c>
      <c r="L44" s="90">
        <f>H44*100/H68</f>
        <v>2.9182758667200188</v>
      </c>
    </row>
    <row r="45" spans="2:16" s="137" customFormat="1" x14ac:dyDescent="0.2">
      <c r="B45" s="175"/>
      <c r="C45" s="176" t="s">
        <v>47</v>
      </c>
      <c r="D45" s="177">
        <f>'[1]tab 9'!D44+'[1]tab 10'!D44+'[1]tab 11'!D44+'[1]tab 12'!D44+'[1]tab 13'!D44+'[1]tab 14'!D45+'[1]tab 15'!D45</f>
        <v>-808</v>
      </c>
      <c r="E45" s="121">
        <f>'[1]tab 9'!E44+'[1]tab 10'!E44+'[1]tab 11'!E44+'[1]tab 12'!E44+'[1]tab 13'!E44+'[1]tab 14'!D45+'[1]tab 15'!D45</f>
        <v>-433</v>
      </c>
      <c r="F45" s="95">
        <f>'[1]tab 9'!F44+'[1]tab 10'!F44+'[1]tab 11'!F44+'[1]tab 12'!F44+'[1]tab 13'!F44+'[1]tab 14'!D45+'[1]tab 15'!D45</f>
        <v>-371</v>
      </c>
      <c r="G45" s="184">
        <f t="shared" ref="G45:L45" si="14">G44-G43</f>
        <v>-17.390013808767918</v>
      </c>
      <c r="H45" s="96">
        <f>'[1]tab 9'!H44+'[1]tab 10'!H44+'[1]tab 11'!H44+'[1]tab 12'!H44+'[1]tab 13'!H44+'[1]tab 14'!E45+'[1]tab 15'!E45</f>
        <v>-7514</v>
      </c>
      <c r="I45" s="125">
        <f t="shared" si="14"/>
        <v>153.15931997478401</v>
      </c>
      <c r="J45" s="132">
        <f t="shared" si="14"/>
        <v>-4936.7818740399362</v>
      </c>
      <c r="K45" s="96">
        <f t="shared" si="14"/>
        <v>-0.51225197763289398</v>
      </c>
      <c r="L45" s="96">
        <f t="shared" si="14"/>
        <v>-0.47485260189084588</v>
      </c>
    </row>
    <row r="46" spans="2:16" ht="15" x14ac:dyDescent="0.2">
      <c r="B46" s="180" t="s">
        <v>72</v>
      </c>
      <c r="C46" s="181" t="s">
        <v>45</v>
      </c>
      <c r="D46" s="109">
        <f>'[1]tab 9'!D45+'[1]tab 10'!D45+'[1]tab 11'!D45+'[1]tab 12'!D45+'[1]tab 13'!D45+'[1]tab 14'!D46+'[1]tab 15'!D46</f>
        <v>1447</v>
      </c>
      <c r="E46" s="109">
        <f>'[1]tab 9'!E45+'[1]tab 10'!E45+'[1]tab 11'!E45+'[1]tab 12'!E45+'[1]tab 13'!E45+'[1]tab 14'!D46+'[1]tab 15'!D46</f>
        <v>1487</v>
      </c>
      <c r="F46" s="100">
        <f>'[1]tab 9'!F45+'[1]tab 10'!F45+'[1]tab 11'!F45+'[1]tab 12'!F45+'[1]tab 13'!F45+'[1]tab 14'!D46+'[1]tab 15'!D46</f>
        <v>825</v>
      </c>
      <c r="G46" s="165">
        <f t="shared" si="0"/>
        <v>55.480833893745796</v>
      </c>
      <c r="H46" s="101">
        <f>'[1]tab 9'!H45+'[1]tab 10'!H45+'[1]tab 11'!H45+'[1]tab 12'!H45+'[1]tab 13'!H45+'[1]tab 14'!E46+'[1]tab 15'!E46</f>
        <v>11150.800000000001</v>
      </c>
      <c r="I46" s="187">
        <f t="shared" si="1"/>
        <v>7706.1506565307545</v>
      </c>
      <c r="J46" s="182">
        <f t="shared" si="2"/>
        <v>13516.121212121214</v>
      </c>
      <c r="K46" s="168">
        <f>D46*100/D67</f>
        <v>2.9752236044001235</v>
      </c>
      <c r="L46" s="85">
        <f>H46*100/H67</f>
        <v>3.5165619762984961</v>
      </c>
    </row>
    <row r="47" spans="2:16" s="135" customFormat="1" ht="13.5" x14ac:dyDescent="0.25">
      <c r="B47" s="169"/>
      <c r="C47" s="170" t="s">
        <v>46</v>
      </c>
      <c r="D47" s="115">
        <f>'[1]tab 9'!D46+'[1]tab 10'!D46+'[1]tab 11'!D46+'[1]tab 12'!D46+'[1]tab 13'!D46+'[1]tab 14'!D47+'[1]tab 15'!D47</f>
        <v>618</v>
      </c>
      <c r="E47" s="115">
        <f>'[1]tab 9'!E46+'[1]tab 10'!E46+'[1]tab 11'!E46+'[1]tab 12'!E46+'[1]tab 13'!E46+'[1]tab 14'!D47+'[1]tab 15'!D47</f>
        <v>659</v>
      </c>
      <c r="F47" s="89">
        <f>'[1]tab 9'!F46+'[1]tab 10'!F46+'[1]tab 11'!F46+'[1]tab 12'!F46+'[1]tab 13'!F46+'[1]tab 14'!D47+'[1]tab 15'!D47</f>
        <v>396</v>
      </c>
      <c r="G47" s="116">
        <f t="shared" si="0"/>
        <v>60.091047040971169</v>
      </c>
      <c r="H47" s="90">
        <f>'[1]tab 9'!H46+'[1]tab 10'!H46+'[1]tab 11'!H46+'[1]tab 12'!H46+'[1]tab 13'!H46+'[1]tab 14'!E47+'[1]tab 15'!E47</f>
        <v>3569.6</v>
      </c>
      <c r="I47" s="171">
        <f t="shared" si="1"/>
        <v>5776.0517799352756</v>
      </c>
      <c r="J47" s="172">
        <f t="shared" si="2"/>
        <v>9014.1414141414134</v>
      </c>
      <c r="K47" s="90">
        <f>D47*100/D68</f>
        <v>3.3532284319045034</v>
      </c>
      <c r="L47" s="90">
        <f>H47*100/H68</f>
        <v>3.2097977241152957</v>
      </c>
    </row>
    <row r="48" spans="2:16" s="137" customFormat="1" x14ac:dyDescent="0.2">
      <c r="B48" s="175"/>
      <c r="C48" s="176" t="s">
        <v>47</v>
      </c>
      <c r="D48" s="177">
        <f>'[1]tab 9'!D47+'[1]tab 10'!D47+'[1]tab 11'!D47+'[1]tab 12'!D47+'[1]tab 13'!D47+'[1]tab 14'!D48+'[1]tab 15'!D48</f>
        <v>-829</v>
      </c>
      <c r="E48" s="121">
        <f>'[1]tab 9'!E47+'[1]tab 10'!E47+'[1]tab 11'!E47+'[1]tab 12'!E47+'[1]tab 13'!E47+'[1]tab 14'!D48+'[1]tab 15'!D48</f>
        <v>-828</v>
      </c>
      <c r="F48" s="95">
        <f>'[1]tab 9'!F47+'[1]tab 10'!F47+'[1]tab 11'!F47+'[1]tab 12'!F47+'[1]tab 13'!F47+'[1]tab 14'!D48+'[1]tab 15'!D48</f>
        <v>-429</v>
      </c>
      <c r="G48" s="132">
        <f t="shared" ref="G48:L48" si="15">G47-G46</f>
        <v>4.6102131472253731</v>
      </c>
      <c r="H48" s="96">
        <f>'[1]tab 9'!H47+'[1]tab 10'!H47+'[1]tab 11'!H47+'[1]tab 12'!H47+'[1]tab 13'!H47+'[1]tab 14'!E48+'[1]tab 15'!E48</f>
        <v>-7581.2</v>
      </c>
      <c r="I48" s="125">
        <f t="shared" si="15"/>
        <v>-1930.0988765954789</v>
      </c>
      <c r="J48" s="132">
        <f t="shared" si="15"/>
        <v>-4501.9797979798004</v>
      </c>
      <c r="K48" s="96">
        <f t="shared" si="15"/>
        <v>0.37800482750437991</v>
      </c>
      <c r="L48" s="96">
        <f t="shared" si="15"/>
        <v>-0.30676425218320036</v>
      </c>
    </row>
    <row r="49" spans="2:12" ht="15" x14ac:dyDescent="0.2">
      <c r="B49" s="163" t="s">
        <v>73</v>
      </c>
      <c r="C49" s="164" t="s">
        <v>45</v>
      </c>
      <c r="D49" s="109">
        <f>'[1]tab 9'!D48+'[1]tab 10'!D48+'[1]tab 11'!D48+'[1]tab 12'!D48+'[1]tab 13'!D48+'[1]tab 14'!D49+'[1]tab 15'!D49</f>
        <v>3554</v>
      </c>
      <c r="E49" s="109">
        <f>'[1]tab 9'!E48+'[1]tab 10'!E48+'[1]tab 11'!E48+'[1]tab 12'!E48+'[1]tab 13'!E48+'[1]tab 14'!D49+'[1]tab 15'!D49</f>
        <v>3477</v>
      </c>
      <c r="F49" s="100">
        <f>'[1]tab 9'!F48+'[1]tab 10'!F48+'[1]tab 11'!F48+'[1]tab 12'!F48+'[1]tab 13'!F48+'[1]tab 14'!D49+'[1]tab 15'!D49</f>
        <v>1760</v>
      </c>
      <c r="G49" s="186">
        <f t="shared" si="0"/>
        <v>50.618349151567443</v>
      </c>
      <c r="H49" s="101">
        <f>'[1]tab 9'!H48+'[1]tab 10'!H48+'[1]tab 11'!H48+'[1]tab 12'!H48+'[1]tab 13'!H48+'[1]tab 14'!E49+'[1]tab 15'!E49</f>
        <v>18781.5</v>
      </c>
      <c r="I49" s="166">
        <f t="shared" si="1"/>
        <v>5284.608891389983</v>
      </c>
      <c r="J49" s="167">
        <f t="shared" si="2"/>
        <v>10671.306818181818</v>
      </c>
      <c r="K49" s="85">
        <f>D49*100/D67</f>
        <v>7.3074946026524108</v>
      </c>
      <c r="L49" s="85">
        <f>H49*100/H67</f>
        <v>5.9230107936515948</v>
      </c>
    </row>
    <row r="50" spans="2:12" s="135" customFormat="1" ht="13.5" x14ac:dyDescent="0.25">
      <c r="B50" s="169"/>
      <c r="C50" s="170" t="s">
        <v>46</v>
      </c>
      <c r="D50" s="115">
        <f>'[1]tab 9'!D49+'[1]tab 10'!D49+'[1]tab 11'!D49+'[1]tab 12'!D49+'[1]tab 13'!D49+'[1]tab 14'!D50+'[1]tab 15'!D50</f>
        <v>1252</v>
      </c>
      <c r="E50" s="115">
        <f>'[1]tab 9'!E49+'[1]tab 10'!E49+'[1]tab 11'!E49+'[1]tab 12'!E49+'[1]tab 13'!E49+'[1]tab 14'!D50+'[1]tab 15'!D50</f>
        <v>1883</v>
      </c>
      <c r="F50" s="89">
        <f>'[1]tab 9'!F49+'[1]tab 10'!F49+'[1]tab 11'!F49+'[1]tab 12'!F49+'[1]tab 13'!F49+'[1]tab 14'!D50+'[1]tab 15'!D50</f>
        <v>840</v>
      </c>
      <c r="G50" s="116">
        <f t="shared" si="0"/>
        <v>44.609665427509292</v>
      </c>
      <c r="H50" s="90">
        <f>'[1]tab 9'!H49+'[1]tab 10'!H49+'[1]tab 11'!H49+'[1]tab 12'!H49+'[1]tab 13'!H49+'[1]tab 14'!E50+'[1]tab 15'!E50</f>
        <v>6952.8</v>
      </c>
      <c r="I50" s="171">
        <f t="shared" si="1"/>
        <v>5553.3546325878597</v>
      </c>
      <c r="J50" s="172">
        <f t="shared" si="2"/>
        <v>8277.1428571428569</v>
      </c>
      <c r="K50" s="90">
        <f>D50*100/D68</f>
        <v>6.7932718393922951</v>
      </c>
      <c r="L50" s="90">
        <f>H50*100/H68</f>
        <v>6.2519838682846336</v>
      </c>
    </row>
    <row r="51" spans="2:12" s="137" customFormat="1" x14ac:dyDescent="0.2">
      <c r="B51" s="175"/>
      <c r="C51" s="176" t="s">
        <v>47</v>
      </c>
      <c r="D51" s="177">
        <f>'[1]tab 9'!D50+'[1]tab 10'!D50+'[1]tab 11'!D50+'[1]tab 12'!D50+'[1]tab 13'!D50+'[1]tab 14'!D51+'[1]tab 15'!D51</f>
        <v>-2302</v>
      </c>
      <c r="E51" s="121">
        <f>'[1]tab 9'!E50+'[1]tab 10'!E50+'[1]tab 11'!E50+'[1]tab 12'!E50+'[1]tab 13'!E50+'[1]tab 14'!D51+'[1]tab 15'!D51</f>
        <v>-1594</v>
      </c>
      <c r="F51" s="95">
        <f>'[1]tab 9'!F50+'[1]tab 10'!F50+'[1]tab 11'!F50+'[1]tab 12'!F50+'[1]tab 13'!F50+'[1]tab 14'!D51+'[1]tab 15'!D51</f>
        <v>-920</v>
      </c>
      <c r="G51" s="184">
        <f t="shared" ref="G51:L51" si="16">G50-G49</f>
        <v>-6.0086837240581517</v>
      </c>
      <c r="H51" s="96">
        <f>'[1]tab 9'!H50+'[1]tab 10'!H50+'[1]tab 11'!H50+'[1]tab 12'!H50+'[1]tab 13'!H50+'[1]tab 14'!E51+'[1]tab 15'!E51</f>
        <v>-11828.699999999999</v>
      </c>
      <c r="I51" s="125">
        <f t="shared" si="16"/>
        <v>268.74574119787667</v>
      </c>
      <c r="J51" s="132">
        <f t="shared" si="16"/>
        <v>-2394.1639610389611</v>
      </c>
      <c r="K51" s="96">
        <f t="shared" si="16"/>
        <v>-0.51422276326011573</v>
      </c>
      <c r="L51" s="96">
        <f t="shared" si="16"/>
        <v>0.32897307463303882</v>
      </c>
    </row>
    <row r="52" spans="2:12" ht="15" x14ac:dyDescent="0.2">
      <c r="B52" s="195" t="s">
        <v>74</v>
      </c>
      <c r="C52" s="181" t="s">
        <v>45</v>
      </c>
      <c r="D52" s="109">
        <f>'[1]tab 9'!D51+'[1]tab 10'!D51+'[1]tab 11'!D51+'[1]tab 12'!D51+'[1]tab 13'!D51+'[1]tab 14'!D52+'[1]tab 15'!D52</f>
        <v>2844</v>
      </c>
      <c r="E52" s="109">
        <f>'[1]tab 9'!E51+'[1]tab 10'!E51+'[1]tab 11'!E51+'[1]tab 12'!E51+'[1]tab 13'!E51+'[1]tab 14'!D52+'[1]tab 15'!D52</f>
        <v>2697</v>
      </c>
      <c r="F52" s="100">
        <f>'[1]tab 9'!F51+'[1]tab 10'!F51+'[1]tab 11'!F51+'[1]tab 12'!F51+'[1]tab 13'!F51+'[1]tab 14'!D52+'[1]tab 15'!D52</f>
        <v>1571</v>
      </c>
      <c r="G52" s="165">
        <f t="shared" si="0"/>
        <v>58.249907304412311</v>
      </c>
      <c r="H52" s="101">
        <f>'[1]tab 9'!H51+'[1]tab 10'!H51+'[1]tab 11'!H51+'[1]tab 12'!H51+'[1]tab 13'!H51+'[1]tab 14'!E52+'[1]tab 15'!E52</f>
        <v>17044.399999999998</v>
      </c>
      <c r="I52" s="187">
        <f t="shared" si="1"/>
        <v>5993.1082981715881</v>
      </c>
      <c r="J52" s="182">
        <f t="shared" si="2"/>
        <v>10849.395289624441</v>
      </c>
      <c r="K52" s="168">
        <f>D52*100/D67</f>
        <v>5.8476405880538707</v>
      </c>
      <c r="L52" s="85">
        <f>H52*100/H67</f>
        <v>5.3751918202121889</v>
      </c>
    </row>
    <row r="53" spans="2:12" s="135" customFormat="1" ht="13.5" x14ac:dyDescent="0.25">
      <c r="B53" s="169"/>
      <c r="C53" s="170" t="s">
        <v>46</v>
      </c>
      <c r="D53" s="115">
        <f>'[1]tab 9'!D52+'[1]tab 10'!D52+'[1]tab 11'!D52+'[1]tab 12'!D52+'[1]tab 13'!D52+'[1]tab 14'!D53+'[1]tab 15'!D53</f>
        <v>969</v>
      </c>
      <c r="E53" s="115">
        <f>'[1]tab 9'!E52+'[1]tab 10'!E52+'[1]tab 11'!E52+'[1]tab 12'!E52+'[1]tab 13'!E52+'[1]tab 14'!D53+'[1]tab 15'!D53</f>
        <v>1614</v>
      </c>
      <c r="F53" s="89">
        <f>'[1]tab 9'!F52+'[1]tab 10'!F52+'[1]tab 11'!F52+'[1]tab 12'!F52+'[1]tab 13'!F52+'[1]tab 14'!D53+'[1]tab 15'!D53</f>
        <v>899</v>
      </c>
      <c r="G53" s="116">
        <f t="shared" si="0"/>
        <v>55.700123915737301</v>
      </c>
      <c r="H53" s="90">
        <f>'[1]tab 9'!H52+'[1]tab 10'!H52+'[1]tab 11'!H52+'[1]tab 12'!H52+'[1]tab 13'!H52+'[1]tab 14'!E53+'[1]tab 15'!E53</f>
        <v>6235.3000000000011</v>
      </c>
      <c r="I53" s="171">
        <f t="shared" si="1"/>
        <v>6434.7781217750271</v>
      </c>
      <c r="J53" s="172">
        <f t="shared" si="2"/>
        <v>6935.8175750834271</v>
      </c>
      <c r="K53" s="90">
        <f>D53*100/D68</f>
        <v>5.2577319587628866</v>
      </c>
      <c r="L53" s="90">
        <f>H53*100/H68</f>
        <v>5.6068051740184082</v>
      </c>
    </row>
    <row r="54" spans="2:12" s="137" customFormat="1" x14ac:dyDescent="0.2">
      <c r="B54" s="175"/>
      <c r="C54" s="176" t="s">
        <v>47</v>
      </c>
      <c r="D54" s="177">
        <f>'[1]tab 9'!D53+'[1]tab 10'!D53+'[1]tab 11'!D53+'[1]tab 12'!D53+'[1]tab 13'!D53+'[1]tab 14'!D54+'[1]tab 15'!D54</f>
        <v>-1875</v>
      </c>
      <c r="E54" s="121">
        <f>'[1]tab 9'!E53+'[1]tab 10'!E53+'[1]tab 11'!E53+'[1]tab 12'!E53+'[1]tab 13'!E53+'[1]tab 14'!D54+'[1]tab 15'!D54</f>
        <v>-1083</v>
      </c>
      <c r="F54" s="95">
        <f>'[1]tab 9'!F53+'[1]tab 10'!F53+'[1]tab 11'!F53+'[1]tab 12'!F53+'[1]tab 13'!F53+'[1]tab 14'!D54+'[1]tab 15'!D54</f>
        <v>-672</v>
      </c>
      <c r="G54" s="132">
        <f t="shared" ref="G54:L54" si="17">G53-G52</f>
        <v>-2.5497833886750101</v>
      </c>
      <c r="H54" s="96">
        <f>'[1]tab 9'!H53+'[1]tab 10'!H53+'[1]tab 11'!H53+'[1]tab 12'!H53+'[1]tab 13'!H53+'[1]tab 14'!E54+'[1]tab 15'!E54</f>
        <v>-10809.099999999999</v>
      </c>
      <c r="I54" s="125">
        <f t="shared" si="17"/>
        <v>441.669823603439</v>
      </c>
      <c r="J54" s="132">
        <f t="shared" si="17"/>
        <v>-3913.5777145410138</v>
      </c>
      <c r="K54" s="96">
        <f t="shared" si="17"/>
        <v>-0.58990862929098409</v>
      </c>
      <c r="L54" s="96">
        <f t="shared" si="17"/>
        <v>0.23161335380621928</v>
      </c>
    </row>
    <row r="55" spans="2:12" ht="15" x14ac:dyDescent="0.2">
      <c r="B55" s="163" t="s">
        <v>75</v>
      </c>
      <c r="C55" s="164" t="s">
        <v>45</v>
      </c>
      <c r="D55" s="109">
        <f>'[1]tab 9'!D54+'[1]tab 10'!D54+'[1]tab 11'!D54+'[1]tab 12'!D54+'[1]tab 13'!D54+'[1]tab 14'!D55+'[1]tab 15'!D55</f>
        <v>3164</v>
      </c>
      <c r="E55" s="109">
        <f>'[1]tab 9'!E54+'[1]tab 10'!E54+'[1]tab 11'!E54+'[1]tab 12'!E54+'[1]tab 13'!E54+'[1]tab 14'!D55+'[1]tab 15'!D55</f>
        <v>2981</v>
      </c>
      <c r="F55" s="100">
        <f>'[1]tab 9'!F54+'[1]tab 10'!F54+'[1]tab 11'!F54+'[1]tab 12'!F54+'[1]tab 13'!F54+'[1]tab 14'!D55+'[1]tab 15'!D55</f>
        <v>1257</v>
      </c>
      <c r="G55" s="186">
        <f t="shared" si="0"/>
        <v>42.167058034216709</v>
      </c>
      <c r="H55" s="101">
        <f>'[1]tab 9'!H54+'[1]tab 10'!H54+'[1]tab 11'!H54+'[1]tab 12'!H54+'[1]tab 13'!H54+'[1]tab 14'!E55+'[1]tab 15'!E55</f>
        <v>24610.799999999999</v>
      </c>
      <c r="I55" s="166">
        <f t="shared" si="1"/>
        <v>7778.3817951959536</v>
      </c>
      <c r="J55" s="167">
        <f t="shared" si="2"/>
        <v>19578.997613365154</v>
      </c>
      <c r="K55" s="85">
        <f>D55*100/D67</f>
        <v>6.5056029608306778</v>
      </c>
      <c r="L55" s="85">
        <f>H55*100/H67</f>
        <v>7.7613627261081737</v>
      </c>
    </row>
    <row r="56" spans="2:12" s="135" customFormat="1" ht="13.5" x14ac:dyDescent="0.25">
      <c r="B56" s="169"/>
      <c r="C56" s="170" t="s">
        <v>46</v>
      </c>
      <c r="D56" s="115">
        <f>'[1]tab 9'!D55+'[1]tab 10'!D55+'[1]tab 11'!D55+'[1]tab 12'!D55+'[1]tab 13'!D55+'[1]tab 14'!D56+'[1]tab 15'!D56</f>
        <v>734</v>
      </c>
      <c r="E56" s="115">
        <f>'[1]tab 9'!E55+'[1]tab 10'!E55+'[1]tab 11'!E55+'[1]tab 12'!E55+'[1]tab 13'!E55+'[1]tab 14'!D56+'[1]tab 15'!D56</f>
        <v>1503</v>
      </c>
      <c r="F56" s="89">
        <f>'[1]tab 9'!F55+'[1]tab 10'!F55+'[1]tab 11'!F55+'[1]tab 12'!F55+'[1]tab 13'!F55+'[1]tab 14'!D56+'[1]tab 15'!D56</f>
        <v>743</v>
      </c>
      <c r="G56" s="116">
        <f t="shared" si="0"/>
        <v>49.434464404524284</v>
      </c>
      <c r="H56" s="90">
        <f>'[1]tab 9'!H55+'[1]tab 10'!H55+'[1]tab 11'!H55+'[1]tab 12'!H55+'[1]tab 13'!H55+'[1]tab 14'!E56+'[1]tab 15'!E56</f>
        <v>9433</v>
      </c>
      <c r="I56" s="171">
        <f t="shared" si="1"/>
        <v>12851.498637602181</v>
      </c>
      <c r="J56" s="172">
        <f t="shared" si="2"/>
        <v>12695.827725437417</v>
      </c>
      <c r="K56" s="90">
        <f>D56*100/D68</f>
        <v>3.9826370048833422</v>
      </c>
      <c r="L56" s="90">
        <f>H56*100/H68</f>
        <v>8.4821890216213536</v>
      </c>
    </row>
    <row r="57" spans="2:12" s="137" customFormat="1" x14ac:dyDescent="0.2">
      <c r="B57" s="175"/>
      <c r="C57" s="176" t="s">
        <v>47</v>
      </c>
      <c r="D57" s="177">
        <f>'[1]tab 9'!D56+'[1]tab 10'!D56+'[1]tab 11'!D56+'[1]tab 12'!D56+'[1]tab 13'!D56+'[1]tab 14'!D57+'[1]tab 15'!D57</f>
        <v>-2430</v>
      </c>
      <c r="E57" s="121">
        <f>'[1]tab 9'!E56+'[1]tab 10'!E56+'[1]tab 11'!E56+'[1]tab 12'!E56+'[1]tab 13'!E56+'[1]tab 14'!D57+'[1]tab 15'!D57</f>
        <v>-1478</v>
      </c>
      <c r="F57" s="95">
        <f>'[1]tab 9'!F56+'[1]tab 10'!F56+'[1]tab 11'!F56+'[1]tab 12'!F56+'[1]tab 13'!F56+'[1]tab 14'!D57+'[1]tab 15'!D57</f>
        <v>-514</v>
      </c>
      <c r="G57" s="184">
        <f t="shared" ref="G57:L57" si="18">G56-G55</f>
        <v>7.267406370307576</v>
      </c>
      <c r="H57" s="96">
        <f>'[1]tab 9'!H56+'[1]tab 10'!H56+'[1]tab 11'!H56+'[1]tab 12'!H56+'[1]tab 13'!H56+'[1]tab 14'!E57+'[1]tab 15'!E57</f>
        <v>-15177.799999999997</v>
      </c>
      <c r="I57" s="125">
        <f t="shared" si="18"/>
        <v>5073.1168424062271</v>
      </c>
      <c r="J57" s="132">
        <f t="shared" si="18"/>
        <v>-6883.1698879277374</v>
      </c>
      <c r="K57" s="96">
        <f t="shared" si="18"/>
        <v>-2.5229659559473356</v>
      </c>
      <c r="L57" s="96">
        <f t="shared" si="18"/>
        <v>0.72082629551317989</v>
      </c>
    </row>
    <row r="58" spans="2:12" ht="15" x14ac:dyDescent="0.2">
      <c r="B58" s="180" t="s">
        <v>76</v>
      </c>
      <c r="C58" s="181" t="s">
        <v>45</v>
      </c>
      <c r="D58" s="109">
        <f>'[1]tab 9'!D57+'[1]tab 10'!D57+'[1]tab 11'!D57+'[1]tab 12'!D57+'[1]tab 13'!D57+'[1]tab 14'!D58+'[1]tab 15'!D58</f>
        <v>4617</v>
      </c>
      <c r="E58" s="109">
        <f>'[1]tab 9'!E57+'[1]tab 10'!E57+'[1]tab 11'!E57+'[1]tab 12'!E57+'[1]tab 13'!E57+'[1]tab 14'!D58+'[1]tab 15'!D58</f>
        <v>4551</v>
      </c>
      <c r="F58" s="100">
        <f>'[1]tab 9'!F57+'[1]tab 10'!F57+'[1]tab 11'!F57+'[1]tab 12'!F57+'[1]tab 13'!F57+'[1]tab 14'!D58+'[1]tab 15'!D58</f>
        <v>2743</v>
      </c>
      <c r="G58" s="165">
        <f t="shared" si="0"/>
        <v>60.27246758954076</v>
      </c>
      <c r="H58" s="101">
        <f>'[1]tab 9'!H57+'[1]tab 10'!H57+'[1]tab 11'!H57+'[1]tab 12'!H57+'[1]tab 13'!H57+'[1]tab 14'!E58+'[1]tab 15'!E58</f>
        <v>22791.399999999998</v>
      </c>
      <c r="I58" s="187">
        <f t="shared" si="1"/>
        <v>4936.4089235434258</v>
      </c>
      <c r="J58" s="182">
        <f t="shared" si="2"/>
        <v>8308.9318264673711</v>
      </c>
      <c r="K58" s="168">
        <f>D58*100/D67</f>
        <v>9.4931633597203664</v>
      </c>
      <c r="L58" s="168">
        <f>H58*100/H67</f>
        <v>7.1875892874600513</v>
      </c>
    </row>
    <row r="59" spans="2:12" s="135" customFormat="1" ht="13.5" x14ac:dyDescent="0.25">
      <c r="B59" s="169"/>
      <c r="C59" s="170" t="s">
        <v>46</v>
      </c>
      <c r="D59" s="115">
        <f>'[1]tab 9'!D58+'[1]tab 10'!D58+'[1]tab 11'!D58+'[1]tab 12'!D58+'[1]tab 13'!D58+'[1]tab 14'!D59+'[1]tab 15'!D59</f>
        <v>2232</v>
      </c>
      <c r="E59" s="115">
        <f>'[1]tab 9'!E58+'[1]tab 10'!E58+'[1]tab 11'!E58+'[1]tab 12'!E58+'[1]tab 13'!E58+'[1]tab 14'!D59+'[1]tab 15'!D59</f>
        <v>2551</v>
      </c>
      <c r="F59" s="89">
        <f>'[1]tab 9'!F58+'[1]tab 10'!F58+'[1]tab 11'!F58+'[1]tab 12'!F58+'[1]tab 13'!F58+'[1]tab 14'!D59+'[1]tab 15'!D59</f>
        <v>1510</v>
      </c>
      <c r="G59" s="116">
        <f t="shared" si="0"/>
        <v>59.192473539788317</v>
      </c>
      <c r="H59" s="90">
        <f>'[1]tab 9'!H58+'[1]tab 10'!H58+'[1]tab 11'!H58+'[1]tab 12'!H58+'[1]tab 13'!H58+'[1]tab 14'!E59+'[1]tab 15'!E59</f>
        <v>7061</v>
      </c>
      <c r="I59" s="171">
        <f t="shared" si="1"/>
        <v>3163.5304659498206</v>
      </c>
      <c r="J59" s="172">
        <f t="shared" si="2"/>
        <v>4676.1589403973512</v>
      </c>
      <c r="K59" s="90">
        <f>D59*100/D68</f>
        <v>12.110689093868693</v>
      </c>
      <c r="L59" s="90">
        <f>H59*100/H68</f>
        <v>6.349277714583736</v>
      </c>
    </row>
    <row r="60" spans="2:12" s="137" customFormat="1" x14ac:dyDescent="0.2">
      <c r="B60" s="175"/>
      <c r="C60" s="176" t="s">
        <v>47</v>
      </c>
      <c r="D60" s="177">
        <f>'[1]tab 9'!D59+'[1]tab 10'!D59+'[1]tab 11'!D59+'[1]tab 12'!D59+'[1]tab 13'!D59+'[1]tab 14'!D60+'[1]tab 15'!D60</f>
        <v>-2385</v>
      </c>
      <c r="E60" s="121">
        <f>'[1]tab 9'!E59+'[1]tab 10'!E59+'[1]tab 11'!E59+'[1]tab 12'!E59+'[1]tab 13'!E59+'[1]tab 14'!D60+'[1]tab 15'!D60</f>
        <v>-2000</v>
      </c>
      <c r="F60" s="95">
        <f>'[1]tab 9'!F59+'[1]tab 10'!F59+'[1]tab 11'!F59+'[1]tab 12'!F59+'[1]tab 13'!F59+'[1]tab 14'!D60+'[1]tab 15'!D60</f>
        <v>-1233</v>
      </c>
      <c r="G60" s="132">
        <f t="shared" ref="G60:L60" si="19">G59-G58</f>
        <v>-1.0799940497524432</v>
      </c>
      <c r="H60" s="96">
        <f>'[1]tab 9'!H59+'[1]tab 10'!H59+'[1]tab 11'!H59+'[1]tab 12'!H59+'[1]tab 13'!H59+'[1]tab 14'!E60+'[1]tab 15'!E60</f>
        <v>-15730.4</v>
      </c>
      <c r="I60" s="125">
        <f t="shared" si="19"/>
        <v>-1772.8784575936052</v>
      </c>
      <c r="J60" s="132">
        <f t="shared" si="19"/>
        <v>-3632.7728860700199</v>
      </c>
      <c r="K60" s="96">
        <f t="shared" si="19"/>
        <v>2.6175257341483267</v>
      </c>
      <c r="L60" s="96">
        <f t="shared" si="19"/>
        <v>-0.8383115728763153</v>
      </c>
    </row>
    <row r="61" spans="2:12" ht="15" x14ac:dyDescent="0.2">
      <c r="B61" s="163" t="s">
        <v>77</v>
      </c>
      <c r="C61" s="164" t="s">
        <v>45</v>
      </c>
      <c r="D61" s="109">
        <f>'[1]tab 9'!D60+'[1]tab 10'!D60+'[1]tab 11'!D60+'[1]tab 12'!D60+'[1]tab 13'!D60+'[1]tab 14'!D61+'[1]tab 15'!D61</f>
        <v>2329</v>
      </c>
      <c r="E61" s="109">
        <f>'[1]tab 9'!E60+'[1]tab 10'!E60+'[1]tab 11'!E60+'[1]tab 12'!E60+'[1]tab 13'!E60+'[1]tab 14'!D61+'[1]tab 15'!D61</f>
        <v>2222</v>
      </c>
      <c r="F61" s="100">
        <f>'[1]tab 9'!F60+'[1]tab 10'!F60+'[1]tab 11'!F60+'[1]tab 12'!F60+'[1]tab 13'!F60+'[1]tab 14'!D61+'[1]tab 15'!D61</f>
        <v>983</v>
      </c>
      <c r="G61" s="186">
        <f t="shared" si="0"/>
        <v>44.239423942394239</v>
      </c>
      <c r="H61" s="101">
        <f>'[1]tab 9'!H60+'[1]tab 10'!H60+'[1]tab 11'!H60+'[1]tab 12'!H60+'[1]tab 13'!H60+'[1]tab 14'!E61+'[1]tab 15'!E61</f>
        <v>14619.199999999999</v>
      </c>
      <c r="I61" s="166">
        <f t="shared" si="1"/>
        <v>6277.0287677114638</v>
      </c>
      <c r="J61" s="167">
        <f t="shared" si="2"/>
        <v>14872.02441505595</v>
      </c>
      <c r="K61" s="85">
        <f>D61*100/D67</f>
        <v>4.788732394366197</v>
      </c>
      <c r="L61" s="85">
        <f>H61*100/H67</f>
        <v>4.6103708114129009</v>
      </c>
    </row>
    <row r="62" spans="2:12" s="135" customFormat="1" ht="13.5" x14ac:dyDescent="0.25">
      <c r="B62" s="169"/>
      <c r="C62" s="170" t="s">
        <v>46</v>
      </c>
      <c r="D62" s="115">
        <f>'[1]tab 9'!D61+'[1]tab 10'!D61+'[1]tab 11'!D61+'[1]tab 12'!D61+'[1]tab 13'!D61+'[1]tab 14'!D62+'[1]tab 15'!D62</f>
        <v>660</v>
      </c>
      <c r="E62" s="115">
        <f>'[1]tab 9'!E61+'[1]tab 10'!E61+'[1]tab 11'!E61+'[1]tab 12'!E61+'[1]tab 13'!E61+'[1]tab 14'!D62+'[1]tab 15'!D62</f>
        <v>1252</v>
      </c>
      <c r="F62" s="89">
        <f>'[1]tab 9'!F61+'[1]tab 10'!F61+'[1]tab 11'!F61+'[1]tab 12'!F61+'[1]tab 13'!F61+'[1]tab 14'!D62+'[1]tab 15'!D62</f>
        <v>546</v>
      </c>
      <c r="G62" s="116">
        <f t="shared" si="0"/>
        <v>43.610223642172521</v>
      </c>
      <c r="H62" s="90">
        <f>'[1]tab 9'!H61+'[1]tab 10'!H61+'[1]tab 11'!H61+'[1]tab 12'!H61+'[1]tab 13'!H61+'[1]tab 14'!E62+'[1]tab 15'!E62</f>
        <v>5679.7000000000007</v>
      </c>
      <c r="I62" s="171">
        <f t="shared" si="1"/>
        <v>8605.6060606060619</v>
      </c>
      <c r="J62" s="172">
        <f t="shared" si="2"/>
        <v>10402.380952380954</v>
      </c>
      <c r="K62" s="90">
        <f>D62*100/D68</f>
        <v>3.5811177428106347</v>
      </c>
      <c r="L62" s="90">
        <f>H62*100/H68</f>
        <v>5.1072075676988034</v>
      </c>
    </row>
    <row r="63" spans="2:12" s="137" customFormat="1" x14ac:dyDescent="0.2">
      <c r="B63" s="175"/>
      <c r="C63" s="176" t="s">
        <v>47</v>
      </c>
      <c r="D63" s="177">
        <f>'[1]tab 9'!D62+'[1]tab 10'!D62+'[1]tab 11'!D62+'[1]tab 12'!D62+'[1]tab 13'!D62+'[1]tab 14'!D63+'[1]tab 15'!D63</f>
        <v>-1669</v>
      </c>
      <c r="E63" s="121">
        <f>'[1]tab 9'!E62+'[1]tab 10'!E62+'[1]tab 11'!E62+'[1]tab 12'!E62+'[1]tab 13'!E62+'[1]tab 14'!D63+'[1]tab 15'!D63</f>
        <v>-970</v>
      </c>
      <c r="F63" s="95">
        <f>'[1]tab 9'!F62+'[1]tab 10'!F62+'[1]tab 11'!F62+'[1]tab 12'!F62+'[1]tab 13'!F62+'[1]tab 14'!D63+'[1]tab 15'!D63</f>
        <v>-437</v>
      </c>
      <c r="G63" s="184">
        <f t="shared" ref="G63:L63" si="20">G62-G61</f>
        <v>-0.62920030022171858</v>
      </c>
      <c r="H63" s="96">
        <f>'[1]tab 9'!H62+'[1]tab 10'!H62+'[1]tab 11'!H62+'[1]tab 12'!H62+'[1]tab 13'!H62+'[1]tab 14'!E63+'[1]tab 15'!E63</f>
        <v>-8939.5</v>
      </c>
      <c r="I63" s="188">
        <f t="shared" si="20"/>
        <v>2328.577292894598</v>
      </c>
      <c r="J63" s="132">
        <f t="shared" si="20"/>
        <v>-4469.643462674996</v>
      </c>
      <c r="K63" s="96">
        <f t="shared" si="20"/>
        <v>-1.2076146515555624</v>
      </c>
      <c r="L63" s="96">
        <f t="shared" si="20"/>
        <v>0.4968367562859024</v>
      </c>
    </row>
    <row r="64" spans="2:12" ht="15" x14ac:dyDescent="0.2">
      <c r="B64" s="180" t="s">
        <v>78</v>
      </c>
      <c r="C64" s="181" t="s">
        <v>45</v>
      </c>
      <c r="D64" s="109">
        <f>'[1]tab 9'!D63+'[1]tab 10'!D63+'[1]tab 11'!D63+'[1]tab 12'!D63+'[1]tab 13'!D63+'[1]tab 14'!D64+'[1]tab 15'!D64</f>
        <v>1552</v>
      </c>
      <c r="E64" s="109">
        <f>'[1]tab 9'!E63+'[1]tab 10'!E63+'[1]tab 11'!E63+'[1]tab 12'!E63+'[1]tab 13'!E63+'[1]tab 14'!D64+'[1]tab 15'!D64</f>
        <v>1566</v>
      </c>
      <c r="F64" s="100">
        <f>'[1]tab 9'!F63+'[1]tab 10'!F63+'[1]tab 11'!F63+'[1]tab 12'!F63+'[1]tab 13'!F63+'[1]tab 14'!D64+'[1]tab 15'!D64</f>
        <v>966</v>
      </c>
      <c r="G64" s="165">
        <f t="shared" si="0"/>
        <v>61.685823754789268</v>
      </c>
      <c r="H64" s="101">
        <f>'[1]tab 9'!H63+'[1]tab 10'!H63+'[1]tab 11'!H63+'[1]tab 12'!H63+'[1]tab 13'!H63+'[1]tab 14'!E64+'[1]tab 15'!E64</f>
        <v>9733.9</v>
      </c>
      <c r="I64" s="166">
        <f t="shared" si="1"/>
        <v>6271.8427835051543</v>
      </c>
      <c r="J64" s="182">
        <f t="shared" si="2"/>
        <v>10076.501035196687</v>
      </c>
      <c r="K64" s="168">
        <f>D64*100/D67</f>
        <v>3.1911175079675131</v>
      </c>
      <c r="L64" s="168">
        <f>H64*100/H67</f>
        <v>3.0697225868181595</v>
      </c>
    </row>
    <row r="65" spans="2:12" s="135" customFormat="1" ht="13.5" x14ac:dyDescent="0.25">
      <c r="B65" s="169"/>
      <c r="C65" s="170" t="s">
        <v>46</v>
      </c>
      <c r="D65" s="115">
        <f>'[1]tab 9'!D64+'[1]tab 10'!D64+'[1]tab 11'!D64+'[1]tab 12'!D64+'[1]tab 13'!D64+'[1]tab 14'!D65+'[1]tab 15'!D65</f>
        <v>516</v>
      </c>
      <c r="E65" s="115">
        <f>'[1]tab 9'!E64+'[1]tab 10'!E64+'[1]tab 11'!E64+'[1]tab 12'!E64+'[1]tab 13'!E64+'[1]tab 14'!D65+'[1]tab 15'!D65</f>
        <v>717</v>
      </c>
      <c r="F65" s="89">
        <f>'[1]tab 9'!F64+'[1]tab 10'!F64+'[1]tab 11'!F64+'[1]tab 12'!F64+'[1]tab 13'!F64+'[1]tab 14'!D65+'[1]tab 15'!D65</f>
        <v>394</v>
      </c>
      <c r="G65" s="116">
        <f t="shared" si="0"/>
        <v>54.951185495118551</v>
      </c>
      <c r="H65" s="90">
        <f>'[1]tab 9'!H64+'[1]tab 10'!H64+'[1]tab 11'!H64+'[1]tab 12'!H64+'[1]tab 13'!H64+'[1]tab 14'!E65+'[1]tab 15'!E65</f>
        <v>3169.8</v>
      </c>
      <c r="I65" s="171">
        <f t="shared" si="1"/>
        <v>6143.0232558139533</v>
      </c>
      <c r="J65" s="172">
        <f t="shared" si="2"/>
        <v>8045.1776649746198</v>
      </c>
      <c r="K65" s="90">
        <f>D65*100/D68</f>
        <v>2.799782962561042</v>
      </c>
      <c r="L65" s="90">
        <f>H65*100/H68</f>
        <v>2.8502960628363585</v>
      </c>
    </row>
    <row r="66" spans="2:12" s="137" customFormat="1" x14ac:dyDescent="0.2">
      <c r="B66" s="175"/>
      <c r="C66" s="176" t="s">
        <v>47</v>
      </c>
      <c r="D66" s="177">
        <f>'[1]tab 9'!D65+'[1]tab 10'!D65+'[1]tab 11'!D65+'[1]tab 12'!D65+'[1]tab 13'!D65+'[1]tab 14'!D66+'[1]tab 15'!D66</f>
        <v>-1036</v>
      </c>
      <c r="E66" s="121">
        <f>'[1]tab 9'!E65+'[1]tab 10'!E65+'[1]tab 11'!E65+'[1]tab 12'!E65+'[1]tab 13'!E65+'[1]tab 14'!D66+'[1]tab 15'!D66</f>
        <v>-849</v>
      </c>
      <c r="F66" s="95">
        <f>'[1]tab 9'!F65+'[1]tab 10'!F65+'[1]tab 11'!F65+'[1]tab 12'!F65+'[1]tab 13'!F65+'[1]tab 14'!D66+'[1]tab 15'!D66</f>
        <v>-572</v>
      </c>
      <c r="G66" s="132">
        <f t="shared" ref="G66:L66" si="21">G65-G64</f>
        <v>-6.7346382596707173</v>
      </c>
      <c r="H66" s="96">
        <f>'[1]tab 9'!H65+'[1]tab 10'!H65+'[1]tab 11'!H65+'[1]tab 12'!H65+'[1]tab 13'!H65+'[1]tab 14'!E66+'[1]tab 15'!E66</f>
        <v>-6564.1</v>
      </c>
      <c r="I66" s="125">
        <f t="shared" si="21"/>
        <v>-128.81952769120107</v>
      </c>
      <c r="J66" s="132">
        <f t="shared" si="21"/>
        <v>-2031.3233702220668</v>
      </c>
      <c r="K66" s="96">
        <f t="shared" si="21"/>
        <v>-0.39133454540647117</v>
      </c>
      <c r="L66" s="96">
        <f t="shared" si="21"/>
        <v>-0.21942652398180096</v>
      </c>
    </row>
    <row r="67" spans="2:12" s="73" customFormat="1" ht="15.75" x14ac:dyDescent="0.25">
      <c r="B67" s="196"/>
      <c r="C67" s="197" t="s">
        <v>45</v>
      </c>
      <c r="D67" s="109">
        <f>'[1]tab 9'!D66+'[1]tab 10'!D66+'[1]tab 11'!D66+'[1]tab 12'!D66+'[1]tab 13'!D66+'[1]tab 14'!D67+'[1]tab 15'!D67</f>
        <v>48635</v>
      </c>
      <c r="E67" s="109">
        <f>'[1]tab 9'!E66+'[1]tab 10'!E66+'[1]tab 11'!E66+'[1]tab 12'!E66+'[1]tab 13'!E66+'[1]tab 14'!D67+'[1]tab 15'!D67</f>
        <v>47413</v>
      </c>
      <c r="F67" s="100">
        <f>'[1]tab 9'!F66+'[1]tab 10'!F66+'[1]tab 11'!F66+'[1]tab 12'!F66+'[1]tab 13'!F66+'[1]tab 14'!D67+'[1]tab 15'!D67</f>
        <v>24156</v>
      </c>
      <c r="G67" s="198">
        <f>F67*100/E67</f>
        <v>50.948052221964439</v>
      </c>
      <c r="H67" s="101">
        <f>'[1]tab 9'!H66+'[1]tab 10'!H66+'[1]tab 11'!H66+'[1]tab 12'!H66+'[1]tab 13'!H66+'[1]tab 14'!E67+'[1]tab 15'!E67</f>
        <v>317093.8</v>
      </c>
      <c r="I67" s="199">
        <f t="shared" si="1"/>
        <v>6519.8684075254441</v>
      </c>
      <c r="J67" s="200">
        <f t="shared" si="2"/>
        <v>13126.916708064249</v>
      </c>
      <c r="K67" s="198">
        <f>K7+K10+K13+K16+K19+K22+K25+K28+K31+K34+K37+K40+K43+K46+K49+K52+K55+K58+K61+K64</f>
        <v>100.00000000000001</v>
      </c>
      <c r="L67" s="198">
        <f>L7+L10+L13+L16+L19+L22+L25+L28+L31+L34+L37+L40+L43+L46+L49+L52+L55+L58+L61+L64</f>
        <v>100.00000000000001</v>
      </c>
    </row>
    <row r="68" spans="2:12" s="135" customFormat="1" ht="15.75" x14ac:dyDescent="0.25">
      <c r="B68" s="201" t="s">
        <v>79</v>
      </c>
      <c r="C68" s="202" t="s">
        <v>46</v>
      </c>
      <c r="D68" s="115">
        <f>'[1]tab 9'!D67+'[1]tab 10'!D67+'[1]tab 11'!D67+'[1]tab 12'!D67+'[1]tab 13'!D67+'[1]tab 14'!D68+'[1]tab 15'!D68</f>
        <v>18430</v>
      </c>
      <c r="E68" s="115">
        <f>'[1]tab 9'!E67+'[1]tab 10'!E67+'[1]tab 11'!E67+'[1]tab 12'!E67+'[1]tab 13'!E67+'[1]tab 14'!D68+'[1]tab 15'!D68</f>
        <v>25144</v>
      </c>
      <c r="F68" s="89">
        <f>'[1]tab 9'!F67+'[1]tab 10'!F67+'[1]tab 11'!F67+'[1]tab 12'!F67+'[1]tab 13'!F67+'[1]tab 14'!D68+'[1]tab 15'!D68</f>
        <v>12094</v>
      </c>
      <c r="G68" s="203">
        <f>F68*100/E68</f>
        <v>48.098950047725104</v>
      </c>
      <c r="H68" s="90">
        <f>'[1]tab 9'!H67+'[1]tab 10'!H67+'[1]tab 11'!H67+'[1]tab 12'!H67+'[1]tab 13'!H67+'[1]tab 14'!E68+'[1]tab 15'!E68</f>
        <v>111209.5</v>
      </c>
      <c r="I68" s="204">
        <f t="shared" si="1"/>
        <v>6034.1562669560499</v>
      </c>
      <c r="J68" s="205">
        <f t="shared" si="2"/>
        <v>9195.4274847031575</v>
      </c>
      <c r="K68" s="203">
        <f>K8+K11+K14+K17+K20+K23+K26+K29+K32+K35+K38+K41+K44+K47+K50+K53+K56+K59+K62+K65</f>
        <v>99.999999999999986</v>
      </c>
      <c r="L68" s="203">
        <f>L8+L11+L14+L17+L20+L23+L26+L29+L32+L35+L38+L41+L44+L47+L50+L53+L56+L59+L62+L65</f>
        <v>100.00000000000001</v>
      </c>
    </row>
    <row r="69" spans="2:12" s="137" customFormat="1" ht="15.75" x14ac:dyDescent="0.25">
      <c r="B69" s="206"/>
      <c r="C69" s="206" t="s">
        <v>47</v>
      </c>
      <c r="D69" s="95">
        <f>'[1]tab 9'!D68+'[1]tab 10'!D68+'[1]tab 11'!D68+'[1]tab 12'!D68+'[1]tab 13'!D68+'[1]tab 14'!D69+'[1]tab 15'!D69</f>
        <v>-30205</v>
      </c>
      <c r="E69" s="121">
        <f>'[1]tab 9'!E68+'[1]tab 10'!E68+'[1]tab 11'!E68+'[1]tab 12'!E68+'[1]tab 13'!E68+'[1]tab 14'!D69+'[1]tab 15'!D69</f>
        <v>-22269</v>
      </c>
      <c r="F69" s="95">
        <f>'[1]tab 9'!F68+'[1]tab 10'!F68+'[1]tab 11'!F68+'[1]tab 12'!F68+'[1]tab 13'!F68+'[1]tab 14'!D69+'[1]tab 15'!D69</f>
        <v>-12062</v>
      </c>
      <c r="G69" s="207">
        <v>-2.8</v>
      </c>
      <c r="H69" s="96">
        <f>'[1]tab 9'!H68+'[1]tab 10'!H68+'[1]tab 11'!H68+'[1]tab 12'!H68+'[1]tab 13'!H68+'[1]tab 14'!E69+'[1]tab 15'!E69</f>
        <v>-205884.30000000005</v>
      </c>
      <c r="I69" s="207">
        <f>I68-I67</f>
        <v>-485.71214056939425</v>
      </c>
      <c r="J69" s="208">
        <f>J68-J67</f>
        <v>-3931.4892233610917</v>
      </c>
      <c r="K69" s="209" t="s">
        <v>80</v>
      </c>
      <c r="L69" s="209" t="s">
        <v>80</v>
      </c>
    </row>
    <row r="70" spans="2:12" x14ac:dyDescent="0.2">
      <c r="B70" t="s">
        <v>49</v>
      </c>
      <c r="C70" s="210"/>
      <c r="D70" s="141"/>
      <c r="L70" s="211"/>
    </row>
    <row r="71" spans="2:12" x14ac:dyDescent="0.2">
      <c r="B71" t="s">
        <v>50</v>
      </c>
      <c r="C71" s="210"/>
      <c r="D71" s="141"/>
      <c r="L71" s="211"/>
    </row>
    <row r="72" spans="2:12" x14ac:dyDescent="0.2">
      <c r="B72" t="s">
        <v>51</v>
      </c>
      <c r="C72" s="210"/>
      <c r="D72" s="141"/>
      <c r="L72" s="211"/>
    </row>
    <row r="73" spans="2:12" x14ac:dyDescent="0.2">
      <c r="L73" s="211"/>
    </row>
    <row r="74" spans="2:12" x14ac:dyDescent="0.2">
      <c r="L74" s="211"/>
    </row>
    <row r="75" spans="2:12" x14ac:dyDescent="0.2">
      <c r="L75" s="211"/>
    </row>
    <row r="76" spans="2:12" x14ac:dyDescent="0.2">
      <c r="L76" s="211"/>
    </row>
    <row r="77" spans="2:12" x14ac:dyDescent="0.2">
      <c r="L77" s="211"/>
    </row>
    <row r="78" spans="2:12" x14ac:dyDescent="0.2">
      <c r="L78" s="211"/>
    </row>
    <row r="79" spans="2:12" x14ac:dyDescent="0.2">
      <c r="L79" s="211"/>
    </row>
    <row r="80" spans="2:12" x14ac:dyDescent="0.2">
      <c r="L80" s="211"/>
    </row>
  </sheetData>
  <mergeCells count="4">
    <mergeCell ref="K1:L1"/>
    <mergeCell ref="B3:L3"/>
    <mergeCell ref="B5:C5"/>
    <mergeCell ref="B6:C6"/>
  </mergeCells>
  <pageMargins left="0.75" right="0.75" top="1" bottom="1" header="0.5" footer="0.5"/>
  <pageSetup paperSize="9" scale="6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71"/>
  <sheetViews>
    <sheetView zoomScaleNormal="75" workbookViewId="0">
      <selection activeCell="E68" sqref="E68"/>
    </sheetView>
  </sheetViews>
  <sheetFormatPr defaultColWidth="9.140625" defaultRowHeight="12.75" x14ac:dyDescent="0.2"/>
  <cols>
    <col min="2" max="2" width="22.7109375" customWidth="1"/>
    <col min="3" max="3" width="2.7109375" customWidth="1"/>
    <col min="4" max="4" width="13.42578125" customWidth="1"/>
    <col min="5" max="5" width="14" customWidth="1"/>
    <col min="6" max="6" width="14.42578125" customWidth="1"/>
    <col min="7" max="7" width="12.7109375" customWidth="1"/>
    <col min="8" max="8" width="16" customWidth="1"/>
    <col min="9" max="9" width="12.42578125" customWidth="1"/>
    <col min="10" max="10" width="13.7109375" customWidth="1"/>
    <col min="11" max="11" width="14.7109375" customWidth="1"/>
  </cols>
  <sheetData>
    <row r="1" spans="2:11" ht="15.75" x14ac:dyDescent="0.25">
      <c r="J1" s="212" t="s">
        <v>81</v>
      </c>
      <c r="K1" s="212"/>
    </row>
    <row r="2" spans="2:11" ht="27" customHeight="1" x14ac:dyDescent="0.3">
      <c r="B2" s="213" t="s">
        <v>82</v>
      </c>
      <c r="C2" s="213"/>
      <c r="D2" s="213"/>
      <c r="E2" s="213"/>
      <c r="F2" s="213"/>
      <c r="G2" s="213"/>
      <c r="H2" s="213"/>
      <c r="I2" s="213"/>
      <c r="J2" s="213"/>
      <c r="K2" s="213"/>
    </row>
    <row r="4" spans="2:11" s="217" customFormat="1" ht="38.25" x14ac:dyDescent="0.2">
      <c r="B4" s="214" t="s">
        <v>35</v>
      </c>
      <c r="C4" s="215"/>
      <c r="D4" s="216" t="s">
        <v>30</v>
      </c>
      <c r="E4" s="216" t="s">
        <v>29</v>
      </c>
      <c r="F4" s="216" t="s">
        <v>5</v>
      </c>
      <c r="G4" s="216" t="s">
        <v>6</v>
      </c>
      <c r="H4" s="216" t="s">
        <v>7</v>
      </c>
      <c r="I4" s="216" t="s">
        <v>8</v>
      </c>
      <c r="J4" s="216" t="s">
        <v>83</v>
      </c>
      <c r="K4" s="216" t="s">
        <v>84</v>
      </c>
    </row>
    <row r="5" spans="2:11" x14ac:dyDescent="0.2">
      <c r="B5" s="156">
        <v>1</v>
      </c>
      <c r="C5" s="157"/>
      <c r="D5" s="218">
        <v>2</v>
      </c>
      <c r="E5" s="218">
        <v>3</v>
      </c>
      <c r="F5" s="218">
        <v>4</v>
      </c>
      <c r="G5" s="218">
        <v>5</v>
      </c>
      <c r="H5" s="218">
        <v>6</v>
      </c>
      <c r="I5" s="218">
        <v>7</v>
      </c>
      <c r="J5" s="218">
        <v>9</v>
      </c>
      <c r="K5" s="218">
        <v>10</v>
      </c>
    </row>
    <row r="6" spans="2:11" ht="15" x14ac:dyDescent="0.2">
      <c r="B6" s="163" t="s">
        <v>59</v>
      </c>
      <c r="C6" s="99" t="s">
        <v>45</v>
      </c>
      <c r="D6" s="219">
        <f>'[1]tab 5'!G7</f>
        <v>47.610015174506827</v>
      </c>
      <c r="E6" s="220">
        <f>'[1]tab 9'!G6</f>
        <v>64.987405541561714</v>
      </c>
      <c r="F6" s="221">
        <f>'[1]tab 10'!G6</f>
        <v>55.497382198952877</v>
      </c>
      <c r="G6" s="220">
        <f>'[1]tab 11'!G6</f>
        <v>27.496159754224269</v>
      </c>
      <c r="H6" s="221">
        <f>'[1]tab 12'!G6</f>
        <v>22.262118491921004</v>
      </c>
      <c r="I6" s="220">
        <f>'[1]tab 13'!G6</f>
        <v>42.068965517241381</v>
      </c>
      <c r="J6" s="220">
        <v>100</v>
      </c>
      <c r="K6" s="220">
        <v>100</v>
      </c>
    </row>
    <row r="7" spans="2:11" ht="13.5" x14ac:dyDescent="0.25">
      <c r="B7" s="169"/>
      <c r="C7" s="88" t="s">
        <v>46</v>
      </c>
      <c r="D7" s="222">
        <f>'[1]tab 5'!G8</f>
        <v>43.852106620808257</v>
      </c>
      <c r="E7" s="223">
        <f>'[1]tab 9'!G7</f>
        <v>50</v>
      </c>
      <c r="F7" s="222">
        <f>'[1]tab 10'!G7</f>
        <v>64.495114006514655</v>
      </c>
      <c r="G7" s="223">
        <f>'[1]tab 11'!G7</f>
        <v>0</v>
      </c>
      <c r="H7" s="222">
        <f>'[1]tab 12'!G7</f>
        <v>13.580246913580247</v>
      </c>
      <c r="I7" s="223">
        <f>'[1]tab 13'!G7</f>
        <v>37.974683544303801</v>
      </c>
      <c r="J7" s="223">
        <v>100</v>
      </c>
      <c r="K7" s="223">
        <v>100</v>
      </c>
    </row>
    <row r="8" spans="2:11" x14ac:dyDescent="0.2">
      <c r="B8" s="175"/>
      <c r="C8" s="94" t="s">
        <v>47</v>
      </c>
      <c r="D8" s="224">
        <f>'[1]tab 5'!G9</f>
        <v>-3.7579085536985701</v>
      </c>
      <c r="E8" s="225">
        <f>'[1]tab 9'!G8</f>
        <v>-14.987405541561714</v>
      </c>
      <c r="F8" s="226">
        <f>'[1]tab 10'!G8</f>
        <v>8.9977318075617774</v>
      </c>
      <c r="G8" s="225">
        <f>'[1]tab 11'!G8</f>
        <v>-27.496159754224269</v>
      </c>
      <c r="H8" s="226">
        <f>'[1]tab 12'!G8</f>
        <v>-8.6818715783407576</v>
      </c>
      <c r="I8" s="225">
        <f>'[1]tab 13'!G8</f>
        <v>-4.0942819729375799</v>
      </c>
      <c r="J8" s="227" t="s">
        <v>85</v>
      </c>
      <c r="K8" s="227" t="s">
        <v>85</v>
      </c>
    </row>
    <row r="9" spans="2:11" ht="15" x14ac:dyDescent="0.2">
      <c r="B9" s="180" t="s">
        <v>60</v>
      </c>
      <c r="C9" s="83" t="s">
        <v>45</v>
      </c>
      <c r="D9" s="219">
        <f>'[1]tab 5'!G10</f>
        <v>35.71758191047531</v>
      </c>
      <c r="E9" s="220">
        <f>'[1]tab 9'!G9</f>
        <v>29.310344827586206</v>
      </c>
      <c r="F9" s="221">
        <f>'[1]tab 10'!G9</f>
        <v>42.151162790697676</v>
      </c>
      <c r="G9" s="220">
        <f>'[1]tab 11'!G9</f>
        <v>35.687732342007436</v>
      </c>
      <c r="H9" s="221">
        <f>'[1]tab 12'!G9</f>
        <v>23.703703703703702</v>
      </c>
      <c r="I9" s="220">
        <f>'[1]tab 13'!G9</f>
        <v>24.30939226519337</v>
      </c>
      <c r="J9" s="220">
        <v>100</v>
      </c>
      <c r="K9" s="220">
        <v>100</v>
      </c>
    </row>
    <row r="10" spans="2:11" ht="13.5" x14ac:dyDescent="0.25">
      <c r="B10" s="169"/>
      <c r="C10" s="88" t="s">
        <v>46</v>
      </c>
      <c r="D10" s="222">
        <f>'[1]tab 5'!G11</f>
        <v>35.501858736059482</v>
      </c>
      <c r="E10" s="223">
        <f>'[1]tab 9'!G10</f>
        <v>14.705882352941176</v>
      </c>
      <c r="F10" s="222">
        <f>'[1]tab 10'!G10</f>
        <v>46.965699208443269</v>
      </c>
      <c r="G10" s="223">
        <f>'[1]tab 11'!G10</f>
        <v>42</v>
      </c>
      <c r="H10" s="222">
        <f>'[1]tab 12'!G10</f>
        <v>11.895910780669144</v>
      </c>
      <c r="I10" s="223">
        <f>'[1]tab 13'!G10</f>
        <v>30.165289256198346</v>
      </c>
      <c r="J10" s="223">
        <v>100</v>
      </c>
      <c r="K10" s="223">
        <v>100</v>
      </c>
    </row>
    <row r="11" spans="2:11" x14ac:dyDescent="0.2">
      <c r="B11" s="183"/>
      <c r="C11" s="83" t="s">
        <v>47</v>
      </c>
      <c r="D11" s="224">
        <f>'[1]tab 5'!G12</f>
        <v>-0.21572317441582811</v>
      </c>
      <c r="E11" s="225">
        <f>'[1]tab 9'!G11</f>
        <v>-14.604462474645031</v>
      </c>
      <c r="F11" s="226">
        <f>'[1]tab 10'!G11</f>
        <v>4.8145364177455932</v>
      </c>
      <c r="G11" s="225">
        <f>'[1]tab 11'!G11</f>
        <v>6.3122676579925638</v>
      </c>
      <c r="H11" s="226">
        <f>'[1]tab 12'!G11</f>
        <v>-11.807792923034558</v>
      </c>
      <c r="I11" s="225">
        <f>'[1]tab 13'!G11</f>
        <v>5.8558969910049754</v>
      </c>
      <c r="J11" s="227" t="s">
        <v>85</v>
      </c>
      <c r="K11" s="227" t="s">
        <v>85</v>
      </c>
    </row>
    <row r="12" spans="2:11" ht="15" x14ac:dyDescent="0.2">
      <c r="B12" s="163" t="s">
        <v>61</v>
      </c>
      <c r="C12" s="99" t="s">
        <v>45</v>
      </c>
      <c r="D12" s="219">
        <f>'[1]tab 5'!G13</f>
        <v>48.96907216494845</v>
      </c>
      <c r="E12" s="220">
        <f>'[1]tab 9'!G12</f>
        <v>18.934911242603551</v>
      </c>
      <c r="F12" s="221">
        <f>'[1]tab 10'!G12</f>
        <v>74.305555555555557</v>
      </c>
      <c r="G12" s="220">
        <f>'[1]tab 11'!G12</f>
        <v>56.521739130434781</v>
      </c>
      <c r="H12" s="221">
        <f>'[1]tab 12'!G12</f>
        <v>6.0975609756097562</v>
      </c>
      <c r="I12" s="220">
        <f>'[1]tab 13'!G12</f>
        <v>54.648526077097507</v>
      </c>
      <c r="J12" s="220">
        <v>100</v>
      </c>
      <c r="K12" s="220">
        <v>100</v>
      </c>
    </row>
    <row r="13" spans="2:11" ht="13.5" x14ac:dyDescent="0.25">
      <c r="B13" s="169"/>
      <c r="C13" s="88" t="s">
        <v>46</v>
      </c>
      <c r="D13" s="222">
        <f>'[1]tab 5'!G14</f>
        <v>53.003161222339301</v>
      </c>
      <c r="E13" s="223">
        <f>'[1]tab 9'!G13</f>
        <v>29.310344827586206</v>
      </c>
      <c r="F13" s="222">
        <f>'[1]tab 10'!G13</f>
        <v>80.412371134020617</v>
      </c>
      <c r="G13" s="223">
        <f>'[1]tab 11'!G13</f>
        <v>52.459016393442624</v>
      </c>
      <c r="H13" s="222">
        <f>'[1]tab 12'!G13</f>
        <v>22.65625</v>
      </c>
      <c r="I13" s="223">
        <f>'[1]tab 13'!G13</f>
        <v>56.772908366533862</v>
      </c>
      <c r="J13" s="223">
        <v>100</v>
      </c>
      <c r="K13" s="223">
        <v>100</v>
      </c>
    </row>
    <row r="14" spans="2:11" x14ac:dyDescent="0.2">
      <c r="B14" s="175"/>
      <c r="C14" s="94" t="s">
        <v>47</v>
      </c>
      <c r="D14" s="224">
        <f>'[1]tab 5'!G15</f>
        <v>4.034089057390851</v>
      </c>
      <c r="E14" s="225">
        <f>'[1]tab 9'!G14</f>
        <v>10.375433584982655</v>
      </c>
      <c r="F14" s="226">
        <f>'[1]tab 10'!G14</f>
        <v>6.10681557846506</v>
      </c>
      <c r="G14" s="225">
        <f>'[1]tab 11'!G14</f>
        <v>-4.062722736992157</v>
      </c>
      <c r="H14" s="226">
        <f>'[1]tab 12'!G14</f>
        <v>16.558689024390244</v>
      </c>
      <c r="I14" s="225">
        <f>'[1]tab 13'!G14</f>
        <v>2.1243822894363547</v>
      </c>
      <c r="J14" s="227" t="s">
        <v>85</v>
      </c>
      <c r="K14" s="227" t="s">
        <v>85</v>
      </c>
    </row>
    <row r="15" spans="2:11" ht="15" x14ac:dyDescent="0.2">
      <c r="B15" s="180" t="s">
        <v>62</v>
      </c>
      <c r="C15" s="83" t="s">
        <v>45</v>
      </c>
      <c r="D15" s="219">
        <f>'[1]tab 5'!G16</f>
        <v>48.656599333202585</v>
      </c>
      <c r="E15" s="220">
        <f>'[1]tab 9'!G15</f>
        <v>39.175257731958766</v>
      </c>
      <c r="F15" s="221">
        <f>'[1]tab 10'!G15</f>
        <v>68.093385214007782</v>
      </c>
      <c r="G15" s="220">
        <f>'[1]tab 11'!G15</f>
        <v>52.447552447552447</v>
      </c>
      <c r="H15" s="221">
        <f>'[1]tab 12'!G15</f>
        <v>23.134328358208954</v>
      </c>
      <c r="I15" s="220">
        <f>'[1]tab 13'!G15</f>
        <v>41.157659098177163</v>
      </c>
      <c r="J15" s="220">
        <v>100</v>
      </c>
      <c r="K15" s="220">
        <v>100</v>
      </c>
    </row>
    <row r="16" spans="2:11" ht="13.5" x14ac:dyDescent="0.25">
      <c r="B16" s="169"/>
      <c r="C16" s="88" t="s">
        <v>46</v>
      </c>
      <c r="D16" s="222">
        <f>'[1]tab 5'!G17</f>
        <v>50.582524271844662</v>
      </c>
      <c r="E16" s="223">
        <f>'[1]tab 9'!G16</f>
        <v>43.103448275862071</v>
      </c>
      <c r="F16" s="222">
        <f>'[1]tab 10'!G16</f>
        <v>66.796875</v>
      </c>
      <c r="G16" s="223">
        <f>'[1]tab 11'!G16</f>
        <v>42.97520661157025</v>
      </c>
      <c r="H16" s="222">
        <f>'[1]tab 12'!G16</f>
        <v>26.978417266187051</v>
      </c>
      <c r="I16" s="223">
        <f>'[1]tab 13'!G16</f>
        <v>45.486111111111114</v>
      </c>
      <c r="J16" s="223">
        <v>100</v>
      </c>
      <c r="K16" s="223">
        <v>100</v>
      </c>
    </row>
    <row r="17" spans="2:11" x14ac:dyDescent="0.2">
      <c r="B17" s="183"/>
      <c r="C17" s="83" t="s">
        <v>47</v>
      </c>
      <c r="D17" s="224">
        <f>'[1]tab 5'!G18</f>
        <v>1.9259249386420763</v>
      </c>
      <c r="E17" s="225">
        <f>'[1]tab 9'!G17</f>
        <v>3.9281905439033054</v>
      </c>
      <c r="F17" s="226">
        <f>'[1]tab 10'!G17</f>
        <v>-1.2965102140077818</v>
      </c>
      <c r="G17" s="225">
        <f>'[1]tab 11'!G17</f>
        <v>-9.4723458359821961</v>
      </c>
      <c r="H17" s="226">
        <f>'[1]tab 12'!G17</f>
        <v>3.8440889079780973</v>
      </c>
      <c r="I17" s="225">
        <f>'[1]tab 13'!G17</f>
        <v>4.3284520129339512</v>
      </c>
      <c r="J17" s="227" t="s">
        <v>85</v>
      </c>
      <c r="K17" s="227" t="s">
        <v>85</v>
      </c>
    </row>
    <row r="18" spans="2:11" ht="15" x14ac:dyDescent="0.2">
      <c r="B18" s="163" t="s">
        <v>63</v>
      </c>
      <c r="C18" s="99" t="s">
        <v>45</v>
      </c>
      <c r="D18" s="219">
        <f>'[1]tab 5'!G19</f>
        <v>56.252562525625258</v>
      </c>
      <c r="E18" s="220">
        <f>'[1]tab 9'!G18</f>
        <v>20.579710144927535</v>
      </c>
      <c r="F18" s="221">
        <f>'[1]tab 10'!G18</f>
        <v>86.170212765957444</v>
      </c>
      <c r="G18" s="220">
        <f>'[1]tab 11'!G18</f>
        <v>60.273972602739725</v>
      </c>
      <c r="H18" s="221">
        <f>'[1]tab 12'!G18</f>
        <v>23.931623931623932</v>
      </c>
      <c r="I18" s="220">
        <f>'[1]tab 13'!G18</f>
        <v>62.962962962962962</v>
      </c>
      <c r="J18" s="220">
        <v>100</v>
      </c>
      <c r="K18" s="220">
        <v>100</v>
      </c>
    </row>
    <row r="19" spans="2:11" ht="13.5" x14ac:dyDescent="0.25">
      <c r="B19" s="169"/>
      <c r="C19" s="88" t="s">
        <v>46</v>
      </c>
      <c r="D19" s="222">
        <f>'[1]tab 5'!G20</f>
        <v>60.248962655601659</v>
      </c>
      <c r="E19" s="223">
        <f>'[1]tab 9'!G19</f>
        <v>34.456928838951313</v>
      </c>
      <c r="F19" s="222">
        <f>'[1]tab 10'!G19</f>
        <v>95.283018867924525</v>
      </c>
      <c r="G19" s="223">
        <f>'[1]tab 11'!G19</f>
        <v>81.818181818181813</v>
      </c>
      <c r="H19" s="222">
        <f>'[1]tab 12'!G19</f>
        <v>36.619718309859152</v>
      </c>
      <c r="I19" s="223">
        <f>'[1]tab 13'!G19</f>
        <v>60.66115702479339</v>
      </c>
      <c r="J19" s="223">
        <v>100</v>
      </c>
      <c r="K19" s="223">
        <v>100</v>
      </c>
    </row>
    <row r="20" spans="2:11" x14ac:dyDescent="0.2">
      <c r="B20" s="175"/>
      <c r="C20" s="94" t="s">
        <v>47</v>
      </c>
      <c r="D20" s="224">
        <f>'[1]tab 5'!G21</f>
        <v>3.9964001299764007</v>
      </c>
      <c r="E20" s="225">
        <f>'[1]tab 9'!G20</f>
        <v>13.877218694023778</v>
      </c>
      <c r="F20" s="226">
        <f>'[1]tab 10'!G20</f>
        <v>9.112806101967081</v>
      </c>
      <c r="G20" s="225">
        <f>'[1]tab 11'!G20</f>
        <v>21.544209215442088</v>
      </c>
      <c r="H20" s="226">
        <f>'[1]tab 12'!G20</f>
        <v>12.68809437823522</v>
      </c>
      <c r="I20" s="225">
        <f>'[1]tab 13'!G20</f>
        <v>-2.3018059381695721</v>
      </c>
      <c r="J20" s="227" t="s">
        <v>85</v>
      </c>
      <c r="K20" s="227" t="s">
        <v>85</v>
      </c>
    </row>
    <row r="21" spans="2:11" ht="15" x14ac:dyDescent="0.2">
      <c r="B21" s="180" t="s">
        <v>64</v>
      </c>
      <c r="C21" s="83" t="s">
        <v>45</v>
      </c>
      <c r="D21" s="219">
        <f>'[1]tab 5'!G22</f>
        <v>55.970647098065378</v>
      </c>
      <c r="E21" s="220">
        <f>'[1]tab 9'!G21</f>
        <v>47.629796839729117</v>
      </c>
      <c r="F21" s="221">
        <f>'[1]tab 10'!G21</f>
        <v>68.932038834951456</v>
      </c>
      <c r="G21" s="220">
        <f>'[1]tab 11'!G21</f>
        <v>27.826086956521738</v>
      </c>
      <c r="H21" s="221">
        <f>'[1]tab 12'!G21</f>
        <v>9</v>
      </c>
      <c r="I21" s="220">
        <f>'[1]tab 13'!G21</f>
        <v>54.86935866983373</v>
      </c>
      <c r="J21" s="220">
        <v>100</v>
      </c>
      <c r="K21" s="220">
        <v>100</v>
      </c>
    </row>
    <row r="22" spans="2:11" ht="13.5" x14ac:dyDescent="0.25">
      <c r="B22" s="169"/>
      <c r="C22" s="88" t="s">
        <v>46</v>
      </c>
      <c r="D22" s="222">
        <f>'[1]tab 5'!G23</f>
        <v>53.208137715179966</v>
      </c>
      <c r="E22" s="223">
        <f>'[1]tab 9'!G22</f>
        <v>36</v>
      </c>
      <c r="F22" s="222">
        <f>'[1]tab 10'!G22</f>
        <v>67.251461988304087</v>
      </c>
      <c r="G22" s="223">
        <f>'[1]tab 11'!G22</f>
        <v>100</v>
      </c>
      <c r="H22" s="222">
        <f>'[1]tab 12'!G22</f>
        <v>12.67605633802817</v>
      </c>
      <c r="I22" s="223">
        <f>'[1]tab 13'!G22</f>
        <v>47.767857142857146</v>
      </c>
      <c r="J22" s="223">
        <v>100</v>
      </c>
      <c r="K22" s="223">
        <v>100</v>
      </c>
    </row>
    <row r="23" spans="2:11" x14ac:dyDescent="0.2">
      <c r="B23" s="183"/>
      <c r="C23" s="83" t="s">
        <v>47</v>
      </c>
      <c r="D23" s="224">
        <f>'[1]tab 5'!G24</f>
        <v>-2.7625093828854119</v>
      </c>
      <c r="E23" s="225">
        <f>'[1]tab 9'!G23</f>
        <v>-11.629796839729117</v>
      </c>
      <c r="F23" s="226">
        <f>'[1]tab 10'!G23</f>
        <v>-1.6805768466473694</v>
      </c>
      <c r="G23" s="225">
        <f>'[1]tab 11'!G23</f>
        <v>72.173913043478265</v>
      </c>
      <c r="H23" s="226">
        <f>'[1]tab 12'!G23</f>
        <v>3.6760563380281699</v>
      </c>
      <c r="I23" s="225">
        <f>'[1]tab 13'!G23</f>
        <v>-7.101501526976584</v>
      </c>
      <c r="J23" s="227" t="s">
        <v>85</v>
      </c>
      <c r="K23" s="227" t="s">
        <v>85</v>
      </c>
    </row>
    <row r="24" spans="2:11" ht="15" x14ac:dyDescent="0.2">
      <c r="B24" s="163" t="s">
        <v>65</v>
      </c>
      <c r="C24" s="99" t="s">
        <v>45</v>
      </c>
      <c r="D24" s="219">
        <f>'[1]tab 5'!G25</f>
        <v>51.166077738515902</v>
      </c>
      <c r="E24" s="220">
        <f>'[1]tab 9'!G24</f>
        <v>48.398576512455513</v>
      </c>
      <c r="F24" s="221">
        <f>'[1]tab 10'!G24</f>
        <v>74.285714285714292</v>
      </c>
      <c r="G24" s="220">
        <f>'[1]tab 11'!G24</f>
        <v>38.345864661654133</v>
      </c>
      <c r="H24" s="221">
        <f>'[1]tab 12'!G24</f>
        <v>21.568627450980394</v>
      </c>
      <c r="I24" s="220">
        <f>'[1]tab 13'!G24</f>
        <v>41.346153846153847</v>
      </c>
      <c r="J24" s="220">
        <v>100</v>
      </c>
      <c r="K24" s="220">
        <v>100</v>
      </c>
    </row>
    <row r="25" spans="2:11" ht="15.75" x14ac:dyDescent="0.25">
      <c r="B25" s="189"/>
      <c r="C25" s="88" t="s">
        <v>46</v>
      </c>
      <c r="D25" s="222">
        <f>'[1]tab 5'!G26</f>
        <v>51.559934318555008</v>
      </c>
      <c r="E25" s="223">
        <f>'[1]tab 9'!G25</f>
        <v>76.19047619047619</v>
      </c>
      <c r="F25" s="222">
        <f>'[1]tab 10'!G25</f>
        <v>61.728395061728392</v>
      </c>
      <c r="G25" s="223">
        <f>'[1]tab 11'!G25</f>
        <v>25.806451612903224</v>
      </c>
      <c r="H25" s="222">
        <f>'[1]tab 12'!G25</f>
        <v>59.82905982905983</v>
      </c>
      <c r="I25" s="223">
        <f>'[1]tab 13'!G25</f>
        <v>33.812949640287769</v>
      </c>
      <c r="J25" s="223">
        <v>100</v>
      </c>
      <c r="K25" s="223">
        <v>100</v>
      </c>
    </row>
    <row r="26" spans="2:11" ht="15" x14ac:dyDescent="0.2">
      <c r="B26" s="190"/>
      <c r="C26" s="94" t="s">
        <v>47</v>
      </c>
      <c r="D26" s="224">
        <f>'[1]tab 5'!G27</f>
        <v>0.39385658003910606</v>
      </c>
      <c r="E26" s="225">
        <f>'[1]tab 9'!G26</f>
        <v>27.791899678020677</v>
      </c>
      <c r="F26" s="226">
        <f>'[1]tab 10'!G26</f>
        <v>-12.5573192239859</v>
      </c>
      <c r="G26" s="225">
        <f>'[1]tab 11'!G26</f>
        <v>-12.539413048750909</v>
      </c>
      <c r="H26" s="226">
        <f>'[1]tab 12'!G26</f>
        <v>38.260432378079436</v>
      </c>
      <c r="I26" s="225">
        <f>'[1]tab 13'!G26</f>
        <v>-7.5332042058660775</v>
      </c>
      <c r="J26" s="227" t="s">
        <v>85</v>
      </c>
      <c r="K26" s="227" t="s">
        <v>85</v>
      </c>
    </row>
    <row r="27" spans="2:11" ht="15" x14ac:dyDescent="0.2">
      <c r="B27" s="180" t="s">
        <v>66</v>
      </c>
      <c r="C27" s="83" t="s">
        <v>45</v>
      </c>
      <c r="D27" s="219">
        <f>'[1]tab 5'!G28</f>
        <v>56.98209718670077</v>
      </c>
      <c r="E27" s="220">
        <f>'[1]tab 9'!G27</f>
        <v>30.810810810810811</v>
      </c>
      <c r="F27" s="221">
        <f>'[1]tab 10'!G27</f>
        <v>46.816479400749067</v>
      </c>
      <c r="G27" s="220">
        <f>'[1]tab 11'!G27</f>
        <v>9.5238095238095237</v>
      </c>
      <c r="H27" s="221">
        <f>'[1]tab 12'!G27</f>
        <v>22.5</v>
      </c>
      <c r="I27" s="220">
        <f>'[1]tab 13'!G27</f>
        <v>48.870056497175142</v>
      </c>
      <c r="J27" s="220">
        <v>100</v>
      </c>
      <c r="K27" s="220">
        <v>100</v>
      </c>
    </row>
    <row r="28" spans="2:11" ht="15.75" x14ac:dyDescent="0.25">
      <c r="B28" s="189"/>
      <c r="C28" s="88" t="s">
        <v>46</v>
      </c>
      <c r="D28" s="222">
        <f>'[1]tab 5'!G29</f>
        <v>53.615127919911011</v>
      </c>
      <c r="E28" s="223">
        <f>'[1]tab 9'!G28</f>
        <v>35.555555555555557</v>
      </c>
      <c r="F28" s="222">
        <f>'[1]tab 10'!G28</f>
        <v>72.649572649572647</v>
      </c>
      <c r="G28" s="223">
        <f>'[1]tab 11'!G28</f>
        <v>0</v>
      </c>
      <c r="H28" s="222">
        <f>'[1]tab 12'!G28</f>
        <v>44.444444444444443</v>
      </c>
      <c r="I28" s="223">
        <f>'[1]tab 13'!G28</f>
        <v>46.666666666666664</v>
      </c>
      <c r="J28" s="223">
        <v>100</v>
      </c>
      <c r="K28" s="223">
        <v>100</v>
      </c>
    </row>
    <row r="29" spans="2:11" ht="15" x14ac:dyDescent="0.2">
      <c r="B29" s="191"/>
      <c r="C29" s="83" t="s">
        <v>47</v>
      </c>
      <c r="D29" s="224">
        <f>'[1]tab 5'!G30</f>
        <v>-3.3669692667897593</v>
      </c>
      <c r="E29" s="225">
        <f>'[1]tab 9'!G29</f>
        <v>4.7447447447447466</v>
      </c>
      <c r="F29" s="226">
        <f>'[1]tab 10'!G29</f>
        <v>25.83309324882358</v>
      </c>
      <c r="G29" s="225">
        <f>'[1]tab 11'!G29</f>
        <v>-9.5238095238095237</v>
      </c>
      <c r="H29" s="226">
        <f>'[1]tab 12'!G29</f>
        <v>21.944444444444443</v>
      </c>
      <c r="I29" s="225">
        <f>'[1]tab 13'!G29</f>
        <v>-2.2033898305084776</v>
      </c>
      <c r="J29" s="227" t="s">
        <v>85</v>
      </c>
      <c r="K29" s="227" t="s">
        <v>85</v>
      </c>
    </row>
    <row r="30" spans="2:11" ht="15" x14ac:dyDescent="0.2">
      <c r="B30" s="163" t="s">
        <v>67</v>
      </c>
      <c r="C30" s="99" t="s">
        <v>45</v>
      </c>
      <c r="D30" s="219">
        <f>'[1]tab 5'!G31</f>
        <v>36.85284366233104</v>
      </c>
      <c r="E30" s="220">
        <f>'[1]tab 9'!G30</f>
        <v>43.897637795275593</v>
      </c>
      <c r="F30" s="221">
        <f>'[1]tab 10'!G30</f>
        <v>51.386321626617374</v>
      </c>
      <c r="G30" s="220">
        <f>'[1]tab 11'!G30</f>
        <v>33.111111111111114</v>
      </c>
      <c r="H30" s="221">
        <f>'[1]tab 12'!G30</f>
        <v>19.131832797427652</v>
      </c>
      <c r="I30" s="220">
        <f>'[1]tab 13'!G30</f>
        <v>34.020618556701031</v>
      </c>
      <c r="J30" s="220">
        <v>100</v>
      </c>
      <c r="K30" s="220">
        <v>100</v>
      </c>
    </row>
    <row r="31" spans="2:11" ht="13.5" x14ac:dyDescent="0.25">
      <c r="B31" s="169"/>
      <c r="C31" s="88" t="s">
        <v>46</v>
      </c>
      <c r="D31" s="222">
        <f>'[1]tab 5'!G32</f>
        <v>24.198347107438018</v>
      </c>
      <c r="E31" s="223">
        <f>'[1]tab 9'!G31</f>
        <v>46.808510638297875</v>
      </c>
      <c r="F31" s="222">
        <f>'[1]tab 10'!G31</f>
        <v>43.431221020092735</v>
      </c>
      <c r="G31" s="223">
        <f>'[1]tab 11'!G31</f>
        <v>0</v>
      </c>
      <c r="H31" s="222">
        <f>'[1]tab 12'!G31</f>
        <v>11.085582998276852</v>
      </c>
      <c r="I31" s="223">
        <f>'[1]tab 13'!G31</f>
        <v>27.098321342925658</v>
      </c>
      <c r="J31" s="223">
        <v>100</v>
      </c>
      <c r="K31" s="223">
        <v>100</v>
      </c>
    </row>
    <row r="32" spans="2:11" x14ac:dyDescent="0.2">
      <c r="B32" s="175"/>
      <c r="C32" s="94" t="s">
        <v>47</v>
      </c>
      <c r="D32" s="224">
        <f>'[1]tab 5'!G33</f>
        <v>-12.654496554893022</v>
      </c>
      <c r="E32" s="225">
        <f>'[1]tab 9'!G32</f>
        <v>2.9108728430222826</v>
      </c>
      <c r="F32" s="226">
        <f>'[1]tab 10'!G32</f>
        <v>-7.9551006065246384</v>
      </c>
      <c r="G32" s="225">
        <f>'[1]tab 11'!G32</f>
        <v>-33.111111111111114</v>
      </c>
      <c r="H32" s="226">
        <f>'[1]tab 12'!G32</f>
        <v>-8.0462497991508002</v>
      </c>
      <c r="I32" s="225">
        <f>'[1]tab 13'!G32</f>
        <v>-6.9222972137753729</v>
      </c>
      <c r="J32" s="227" t="s">
        <v>85</v>
      </c>
      <c r="K32" s="227" t="s">
        <v>85</v>
      </c>
    </row>
    <row r="33" spans="2:11" ht="15" x14ac:dyDescent="0.2">
      <c r="B33" s="180" t="s">
        <v>68</v>
      </c>
      <c r="C33" s="83" t="s">
        <v>45</v>
      </c>
      <c r="D33" s="219">
        <f>'[1]tab 5'!G34</f>
        <v>62.07744314689613</v>
      </c>
      <c r="E33" s="220">
        <f>'[1]tab 9'!G33</f>
        <v>33.333333333333336</v>
      </c>
      <c r="F33" s="221">
        <f>'[1]tab 10'!G33</f>
        <v>81.896551724137936</v>
      </c>
      <c r="G33" s="220">
        <f>'[1]tab 11'!G33</f>
        <v>75.193798449612402</v>
      </c>
      <c r="H33" s="221">
        <f>'[1]tab 12'!G33</f>
        <v>28.292682926829269</v>
      </c>
      <c r="I33" s="220">
        <f>'[1]tab 13'!G33</f>
        <v>66.086956521739125</v>
      </c>
      <c r="J33" s="220">
        <v>100</v>
      </c>
      <c r="K33" s="220">
        <v>100</v>
      </c>
    </row>
    <row r="34" spans="2:11" ht="13.5" x14ac:dyDescent="0.25">
      <c r="B34" s="169"/>
      <c r="C34" s="88" t="s">
        <v>46</v>
      </c>
      <c r="D34" s="222">
        <f>'[1]tab 5'!G35</f>
        <v>66.824644549763036</v>
      </c>
      <c r="E34" s="223">
        <f>'[1]tab 9'!G34</f>
        <v>76.92307692307692</v>
      </c>
      <c r="F34" s="222">
        <f>'[1]tab 10'!G34</f>
        <v>68.539325842696627</v>
      </c>
      <c r="G34" s="223">
        <f>'[1]tab 11'!G34</f>
        <v>0</v>
      </c>
      <c r="H34" s="222">
        <f>'[1]tab 12'!G34</f>
        <v>24.561403508771932</v>
      </c>
      <c r="I34" s="223">
        <f>'[1]tab 13'!G34</f>
        <v>67.158671586715869</v>
      </c>
      <c r="J34" s="223">
        <v>100</v>
      </c>
      <c r="K34" s="223">
        <v>100</v>
      </c>
    </row>
    <row r="35" spans="2:11" x14ac:dyDescent="0.2">
      <c r="B35" s="175"/>
      <c r="C35" s="94" t="s">
        <v>47</v>
      </c>
      <c r="D35" s="224">
        <f>'[1]tab 5'!G36</f>
        <v>4.7472014028669065</v>
      </c>
      <c r="E35" s="225">
        <f>'[1]tab 9'!G35</f>
        <v>43.589743589743584</v>
      </c>
      <c r="F35" s="226">
        <f>'[1]tab 10'!G35</f>
        <v>-13.357225881441309</v>
      </c>
      <c r="G35" s="225">
        <f>'[1]tab 11'!G35</f>
        <v>-75.193798449612402</v>
      </c>
      <c r="H35" s="226">
        <f>'[1]tab 12'!G35</f>
        <v>-3.731279418057337</v>
      </c>
      <c r="I35" s="225">
        <f>'[1]tab 13'!G35</f>
        <v>1.0717150649767433</v>
      </c>
      <c r="J35" s="227" t="s">
        <v>85</v>
      </c>
      <c r="K35" s="227" t="s">
        <v>85</v>
      </c>
    </row>
    <row r="36" spans="2:11" ht="15" x14ac:dyDescent="0.2">
      <c r="B36" s="163" t="s">
        <v>69</v>
      </c>
      <c r="C36" s="99" t="s">
        <v>45</v>
      </c>
      <c r="D36" s="219">
        <f>'[1]tab 5'!G37</f>
        <v>66.97994987468671</v>
      </c>
      <c r="E36" s="220">
        <f>'[1]tab 9'!G36</f>
        <v>31.540342298288508</v>
      </c>
      <c r="F36" s="221">
        <f>'[1]tab 10'!G36</f>
        <v>85.034013605442183</v>
      </c>
      <c r="G36" s="220">
        <f>'[1]tab 11'!G36</f>
        <v>0</v>
      </c>
      <c r="H36" s="221">
        <f>'[1]tab 12'!G36</f>
        <v>6.5934065934065931</v>
      </c>
      <c r="I36" s="220">
        <f>'[1]tab 13'!G36</f>
        <v>79.620853080568722</v>
      </c>
      <c r="J36" s="220">
        <v>100</v>
      </c>
      <c r="K36" s="220">
        <v>100</v>
      </c>
    </row>
    <row r="37" spans="2:11" ht="13.5" x14ac:dyDescent="0.25">
      <c r="B37" s="169"/>
      <c r="C37" s="88" t="s">
        <v>46</v>
      </c>
      <c r="D37" s="222">
        <f>'[1]tab 5'!G38</f>
        <v>53.280542986425338</v>
      </c>
      <c r="E37" s="223">
        <f>'[1]tab 9'!G37</f>
        <v>39.010989010989015</v>
      </c>
      <c r="F37" s="222">
        <f>'[1]tab 10'!G37</f>
        <v>88.050314465408803</v>
      </c>
      <c r="G37" s="223">
        <f>'[1]tab 11'!G37</f>
        <v>100</v>
      </c>
      <c r="H37" s="222">
        <f>'[1]tab 12'!G37</f>
        <v>7.4766355140186915</v>
      </c>
      <c r="I37" s="223">
        <f>'[1]tab 13'!G37</f>
        <v>49.450549450549453</v>
      </c>
      <c r="J37" s="223">
        <v>100</v>
      </c>
      <c r="K37" s="223">
        <v>100</v>
      </c>
    </row>
    <row r="38" spans="2:11" x14ac:dyDescent="0.2">
      <c r="B38" s="175"/>
      <c r="C38" s="94" t="s">
        <v>47</v>
      </c>
      <c r="D38" s="224">
        <f>'[1]tab 5'!G39</f>
        <v>-13.699406888261372</v>
      </c>
      <c r="E38" s="225">
        <f>'[1]tab 9'!G38</f>
        <v>7.470646712700507</v>
      </c>
      <c r="F38" s="226">
        <f>'[1]tab 10'!G38</f>
        <v>3.0163008599666199</v>
      </c>
      <c r="G38" s="225">
        <f>'[1]tab 11'!G38</f>
        <v>100</v>
      </c>
      <c r="H38" s="226">
        <f>'[1]tab 12'!G38</f>
        <v>0.88322892061209846</v>
      </c>
      <c r="I38" s="225">
        <f>'[1]tab 13'!G38</f>
        <v>-30.170303630019269</v>
      </c>
      <c r="J38" s="227" t="s">
        <v>85</v>
      </c>
      <c r="K38" s="227" t="s">
        <v>85</v>
      </c>
    </row>
    <row r="39" spans="2:11" ht="15" x14ac:dyDescent="0.2">
      <c r="B39" s="180" t="s">
        <v>70</v>
      </c>
      <c r="C39" s="83" t="s">
        <v>45</v>
      </c>
      <c r="D39" s="219">
        <f>'[1]tab 5'!G40</f>
        <v>39.700641482537421</v>
      </c>
      <c r="E39" s="220">
        <f>'[1]tab 9'!G39</f>
        <v>53.061224489795919</v>
      </c>
      <c r="F39" s="221">
        <f>'[1]tab 10'!G39</f>
        <v>58.46153846153846</v>
      </c>
      <c r="G39" s="220">
        <f>'[1]tab 11'!G39</f>
        <v>34.782608695652172</v>
      </c>
      <c r="H39" s="221">
        <f>'[1]tab 12'!G39</f>
        <v>3.6036036036036037</v>
      </c>
      <c r="I39" s="220">
        <f>'[1]tab 13'!G39</f>
        <v>47.242206235011992</v>
      </c>
      <c r="J39" s="220">
        <v>100</v>
      </c>
      <c r="K39" s="220">
        <v>100</v>
      </c>
    </row>
    <row r="40" spans="2:11" ht="13.5" x14ac:dyDescent="0.25">
      <c r="B40" s="169"/>
      <c r="C40" s="88" t="s">
        <v>46</v>
      </c>
      <c r="D40" s="222">
        <f>'[1]tab 5'!G41</f>
        <v>45.553145336225597</v>
      </c>
      <c r="E40" s="223">
        <f>'[1]tab 9'!G40</f>
        <v>28.35820895522388</v>
      </c>
      <c r="F40" s="222">
        <f>'[1]tab 10'!G40</f>
        <v>65.546218487394952</v>
      </c>
      <c r="G40" s="223">
        <f>'[1]tab 11'!G40</f>
        <v>30.76923076923077</v>
      </c>
      <c r="H40" s="222">
        <f>'[1]tab 12'!G40</f>
        <v>36.655948553054664</v>
      </c>
      <c r="I40" s="223">
        <f>'[1]tab 13'!G40</f>
        <v>45.382585751978894</v>
      </c>
      <c r="J40" s="223">
        <v>100</v>
      </c>
      <c r="K40" s="223">
        <v>100</v>
      </c>
    </row>
    <row r="41" spans="2:11" x14ac:dyDescent="0.2">
      <c r="B41" s="175"/>
      <c r="C41" s="94" t="s">
        <v>47</v>
      </c>
      <c r="D41" s="224">
        <f>'[1]tab 5'!G42</f>
        <v>5.8525038536881766</v>
      </c>
      <c r="E41" s="225">
        <f>'[1]tab 9'!G41</f>
        <v>-24.703015534572039</v>
      </c>
      <c r="F41" s="226">
        <f>'[1]tab 10'!G41</f>
        <v>7.0846800258564926</v>
      </c>
      <c r="G41" s="225">
        <f>'[1]tab 11'!G41</f>
        <v>-4.013377926421402</v>
      </c>
      <c r="H41" s="226">
        <f>'[1]tab 12'!G41</f>
        <v>33.052344949451061</v>
      </c>
      <c r="I41" s="225">
        <f>'[1]tab 13'!G41</f>
        <v>-1.8596204830330976</v>
      </c>
      <c r="J41" s="227" t="s">
        <v>85</v>
      </c>
      <c r="K41" s="227" t="s">
        <v>85</v>
      </c>
    </row>
    <row r="42" spans="2:11" ht="15" x14ac:dyDescent="0.2">
      <c r="B42" s="163" t="s">
        <v>71</v>
      </c>
      <c r="C42" s="99" t="s">
        <v>45</v>
      </c>
      <c r="D42" s="219">
        <f>'[1]tab 5'!G43</f>
        <v>57.969723953695457</v>
      </c>
      <c r="E42" s="220">
        <f>'[1]tab 9'!G42</f>
        <v>21.666666666666668</v>
      </c>
      <c r="F42" s="221">
        <f>'[1]tab 10'!G42</f>
        <v>65.677966101694921</v>
      </c>
      <c r="G42" s="220">
        <f>'[1]tab 11'!G42</f>
        <v>52.413793103448278</v>
      </c>
      <c r="H42" s="221">
        <f>'[1]tab 12'!G42</f>
        <v>28.125</v>
      </c>
      <c r="I42" s="220">
        <f>'[1]tab 13'!G42</f>
        <v>40.406976744186046</v>
      </c>
      <c r="J42" s="220">
        <v>100</v>
      </c>
      <c r="K42" s="220">
        <v>100</v>
      </c>
    </row>
    <row r="43" spans="2:11" ht="13.5" x14ac:dyDescent="0.25">
      <c r="B43" s="169"/>
      <c r="C43" s="88" t="s">
        <v>46</v>
      </c>
      <c r="D43" s="222">
        <f>'[1]tab 5'!G44</f>
        <v>40.579710144927539</v>
      </c>
      <c r="E43" s="223">
        <f>'[1]tab 9'!G43</f>
        <v>75</v>
      </c>
      <c r="F43" s="222">
        <f>'[1]tab 10'!G43</f>
        <v>56.02094240837696</v>
      </c>
      <c r="G43" s="223">
        <f>'[1]tab 11'!G43</f>
        <v>45.833333333333336</v>
      </c>
      <c r="H43" s="222">
        <f>'[1]tab 12'!G43</f>
        <v>23.423423423423422</v>
      </c>
      <c r="I43" s="223">
        <f>'[1]tab 13'!G43</f>
        <v>36.944444444444443</v>
      </c>
      <c r="J43" s="223">
        <v>100</v>
      </c>
      <c r="K43" s="223">
        <v>100</v>
      </c>
    </row>
    <row r="44" spans="2:11" x14ac:dyDescent="0.2">
      <c r="B44" s="175"/>
      <c r="C44" s="94" t="s">
        <v>47</v>
      </c>
      <c r="D44" s="224">
        <f>'[1]tab 5'!G45</f>
        <v>-17.390013808767918</v>
      </c>
      <c r="E44" s="225">
        <f>'[1]tab 9'!G44</f>
        <v>53.333333333333329</v>
      </c>
      <c r="F44" s="226">
        <f>'[1]tab 10'!G44</f>
        <v>-9.6570236933179601</v>
      </c>
      <c r="G44" s="225">
        <f>'[1]tab 11'!G44</f>
        <v>-6.5804597701149419</v>
      </c>
      <c r="H44" s="226">
        <f>'[1]tab 12'!G44</f>
        <v>-4.7015765765765778</v>
      </c>
      <c r="I44" s="225">
        <f>'[1]tab 13'!G44</f>
        <v>-3.4625322997416035</v>
      </c>
      <c r="J44" s="227" t="s">
        <v>85</v>
      </c>
      <c r="K44" s="227" t="s">
        <v>85</v>
      </c>
    </row>
    <row r="45" spans="2:11" ht="15" x14ac:dyDescent="0.2">
      <c r="B45" s="180" t="s">
        <v>72</v>
      </c>
      <c r="C45" s="83" t="s">
        <v>45</v>
      </c>
      <c r="D45" s="219">
        <f>'[1]tab 5'!G46</f>
        <v>55.480833893745796</v>
      </c>
      <c r="E45" s="220">
        <f>'[1]tab 9'!G45</f>
        <v>57.611940298507463</v>
      </c>
      <c r="F45" s="221">
        <f>'[1]tab 10'!G45</f>
        <v>75</v>
      </c>
      <c r="G45" s="220">
        <f>'[1]tab 11'!G45</f>
        <v>55.524079320113316</v>
      </c>
      <c r="H45" s="221">
        <f>'[1]tab 12'!G45</f>
        <v>12.820512820512821</v>
      </c>
      <c r="I45" s="220">
        <f>'[1]tab 13'!G45</f>
        <v>26.834862385321102</v>
      </c>
      <c r="J45" s="220">
        <v>100</v>
      </c>
      <c r="K45" s="220">
        <v>100</v>
      </c>
    </row>
    <row r="46" spans="2:11" ht="13.5" x14ac:dyDescent="0.25">
      <c r="B46" s="169"/>
      <c r="C46" s="88" t="s">
        <v>46</v>
      </c>
      <c r="D46" s="222">
        <f>'[1]tab 5'!G47</f>
        <v>60.091047040971169</v>
      </c>
      <c r="E46" s="223">
        <f>'[1]tab 9'!G46</f>
        <v>75</v>
      </c>
      <c r="F46" s="222">
        <f>'[1]tab 10'!G46</f>
        <v>62.5</v>
      </c>
      <c r="G46" s="223">
        <f>'[1]tab 11'!G46</f>
        <v>40</v>
      </c>
      <c r="H46" s="222">
        <f>'[1]tab 12'!G46</f>
        <v>4.3478260869565215</v>
      </c>
      <c r="I46" s="223">
        <f>'[1]tab 13'!G46</f>
        <v>67.251461988304087</v>
      </c>
      <c r="J46" s="223">
        <v>100</v>
      </c>
      <c r="K46" s="223">
        <v>100</v>
      </c>
    </row>
    <row r="47" spans="2:11" x14ac:dyDescent="0.2">
      <c r="B47" s="175"/>
      <c r="C47" s="94" t="s">
        <v>47</v>
      </c>
      <c r="D47" s="224">
        <f>'[1]tab 5'!G48</f>
        <v>4.6102131472253731</v>
      </c>
      <c r="E47" s="225">
        <f>'[1]tab 9'!G47</f>
        <v>17.388059701492537</v>
      </c>
      <c r="F47" s="226">
        <f>'[1]tab 10'!G47</f>
        <v>-12.5</v>
      </c>
      <c r="G47" s="225">
        <f>'[1]tab 11'!G47</f>
        <v>-15.524079320113316</v>
      </c>
      <c r="H47" s="226">
        <f>'[1]tab 12'!G47</f>
        <v>-8.4726867335562996</v>
      </c>
      <c r="I47" s="225">
        <f>'[1]tab 13'!G47</f>
        <v>40.416599602982984</v>
      </c>
      <c r="J47" s="227" t="s">
        <v>85</v>
      </c>
      <c r="K47" s="227" t="s">
        <v>85</v>
      </c>
    </row>
    <row r="48" spans="2:11" ht="15" x14ac:dyDescent="0.2">
      <c r="B48" s="163" t="s">
        <v>73</v>
      </c>
      <c r="C48" s="99" t="s">
        <v>45</v>
      </c>
      <c r="D48" s="219">
        <f>'[1]tab 5'!G49</f>
        <v>50.618349151567443</v>
      </c>
      <c r="E48" s="220">
        <f>'[1]tab 9'!G48</f>
        <v>47.165532879818592</v>
      </c>
      <c r="F48" s="221">
        <f>'[1]tab 10'!G48</f>
        <v>77.533039647577098</v>
      </c>
      <c r="G48" s="220">
        <f>'[1]tab 11'!G48</f>
        <v>53.94736842105263</v>
      </c>
      <c r="H48" s="221">
        <f>'[1]tab 12'!G48</f>
        <v>26.78018575851393</v>
      </c>
      <c r="I48" s="220">
        <f>'[1]tab 13'!G48</f>
        <v>49.863760217983653</v>
      </c>
      <c r="J48" s="220">
        <v>100</v>
      </c>
      <c r="K48" s="220">
        <v>100</v>
      </c>
    </row>
    <row r="49" spans="2:11" ht="13.5" x14ac:dyDescent="0.25">
      <c r="B49" s="169"/>
      <c r="C49" s="88" t="s">
        <v>46</v>
      </c>
      <c r="D49" s="222">
        <f>'[1]tab 5'!G50</f>
        <v>44.609665427509292</v>
      </c>
      <c r="E49" s="223">
        <f>'[1]tab 9'!G49</f>
        <v>31.958762886597938</v>
      </c>
      <c r="F49" s="222">
        <f>'[1]tab 10'!G49</f>
        <v>78.160919540229884</v>
      </c>
      <c r="G49" s="223">
        <f>'[1]tab 11'!G49</f>
        <v>23.076923076923077</v>
      </c>
      <c r="H49" s="222">
        <f>'[1]tab 12'!G49</f>
        <v>18.564356435643564</v>
      </c>
      <c r="I49" s="223">
        <f>'[1]tab 13'!G49</f>
        <v>45.35175879396985</v>
      </c>
      <c r="J49" s="223">
        <v>100</v>
      </c>
      <c r="K49" s="223">
        <v>100</v>
      </c>
    </row>
    <row r="50" spans="2:11" x14ac:dyDescent="0.2">
      <c r="B50" s="175"/>
      <c r="C50" s="94" t="s">
        <v>47</v>
      </c>
      <c r="D50" s="224">
        <f>'[1]tab 5'!G51</f>
        <v>-6.0086837240581517</v>
      </c>
      <c r="E50" s="225">
        <f>'[1]tab 9'!G50</f>
        <v>-15.206769993220654</v>
      </c>
      <c r="F50" s="226">
        <f>'[1]tab 10'!G50</f>
        <v>0.62787989265278554</v>
      </c>
      <c r="G50" s="225">
        <f>'[1]tab 11'!G50</f>
        <v>-30.870445344129553</v>
      </c>
      <c r="H50" s="226">
        <f>'[1]tab 12'!G50</f>
        <v>-8.2158293228703663</v>
      </c>
      <c r="I50" s="225">
        <f>'[1]tab 13'!G50</f>
        <v>-4.5120014240138033</v>
      </c>
      <c r="J50" s="227" t="s">
        <v>85</v>
      </c>
      <c r="K50" s="227" t="s">
        <v>85</v>
      </c>
    </row>
    <row r="51" spans="2:11" ht="15" x14ac:dyDescent="0.2">
      <c r="B51" s="195" t="s">
        <v>74</v>
      </c>
      <c r="C51" s="83" t="s">
        <v>45</v>
      </c>
      <c r="D51" s="219">
        <f>'[1]tab 5'!G52</f>
        <v>58.249907304412311</v>
      </c>
      <c r="E51" s="220">
        <f>'[1]tab 9'!G51</f>
        <v>34.062927496580031</v>
      </c>
      <c r="F51" s="221">
        <f>'[1]tab 10'!G51</f>
        <v>93.75</v>
      </c>
      <c r="G51" s="220">
        <f>'[1]tab 11'!G51</f>
        <v>89.285714285714292</v>
      </c>
      <c r="H51" s="221">
        <f>'[1]tab 12'!G51</f>
        <v>48.997134670487107</v>
      </c>
      <c r="I51" s="220">
        <f>'[1]tab 13'!G51</f>
        <v>60.668380462724933</v>
      </c>
      <c r="J51" s="220">
        <v>100</v>
      </c>
      <c r="K51" s="220">
        <v>100</v>
      </c>
    </row>
    <row r="52" spans="2:11" ht="13.5" x14ac:dyDescent="0.25">
      <c r="B52" s="169"/>
      <c r="C52" s="88" t="s">
        <v>46</v>
      </c>
      <c r="D52" s="222">
        <f>'[1]tab 5'!G53</f>
        <v>55.700123915737301</v>
      </c>
      <c r="E52" s="223">
        <f>'[1]tab 9'!G52</f>
        <v>23.958333333333332</v>
      </c>
      <c r="F52" s="222">
        <f>'[1]tab 10'!G52</f>
        <v>61.53846153846154</v>
      </c>
      <c r="G52" s="223">
        <f>'[1]tab 11'!G52</f>
        <v>64.285714285714292</v>
      </c>
      <c r="H52" s="222">
        <f>'[1]tab 12'!G52</f>
        <v>15.137614678899082</v>
      </c>
      <c r="I52" s="223">
        <f>'[1]tab 13'!G52</f>
        <v>63.983488132094941</v>
      </c>
      <c r="J52" s="223">
        <v>100</v>
      </c>
      <c r="K52" s="223">
        <v>100</v>
      </c>
    </row>
    <row r="53" spans="2:11" x14ac:dyDescent="0.2">
      <c r="B53" s="175"/>
      <c r="C53" s="94" t="s">
        <v>47</v>
      </c>
      <c r="D53" s="224">
        <f>'[1]tab 5'!G54</f>
        <v>-2.5497833886750101</v>
      </c>
      <c r="E53" s="225">
        <f>'[1]tab 9'!G53</f>
        <v>-10.104594163246698</v>
      </c>
      <c r="F53" s="226">
        <f>'[1]tab 10'!G53</f>
        <v>-32.21153846153846</v>
      </c>
      <c r="G53" s="225">
        <f>'[1]tab 11'!G53</f>
        <v>-25</v>
      </c>
      <c r="H53" s="226">
        <f>'[1]tab 12'!G53</f>
        <v>-33.859519991588023</v>
      </c>
      <c r="I53" s="225">
        <f>'[1]tab 13'!G53</f>
        <v>3.3151076693700077</v>
      </c>
      <c r="J53" s="227" t="s">
        <v>85</v>
      </c>
      <c r="K53" s="227" t="s">
        <v>85</v>
      </c>
    </row>
    <row r="54" spans="2:11" ht="15" x14ac:dyDescent="0.2">
      <c r="B54" s="163" t="s">
        <v>75</v>
      </c>
      <c r="C54" s="99" t="s">
        <v>45</v>
      </c>
      <c r="D54" s="219">
        <f>'[1]tab 5'!G55</f>
        <v>42.167058034216709</v>
      </c>
      <c r="E54" s="220">
        <f>'[1]tab 9'!G54</f>
        <v>39.85890652557319</v>
      </c>
      <c r="F54" s="221">
        <f>'[1]tab 10'!G54</f>
        <v>60.512820512820511</v>
      </c>
      <c r="G54" s="220">
        <f>'[1]tab 11'!G54</f>
        <v>31.132075471698112</v>
      </c>
      <c r="H54" s="221">
        <f>'[1]tab 12'!G54</f>
        <v>10.377358490566039</v>
      </c>
      <c r="I54" s="220">
        <f>'[1]tab 13'!G54</f>
        <v>29.716981132075471</v>
      </c>
      <c r="J54" s="220">
        <v>100</v>
      </c>
      <c r="K54" s="220">
        <v>100</v>
      </c>
    </row>
    <row r="55" spans="2:11" ht="13.5" x14ac:dyDescent="0.25">
      <c r="B55" s="169"/>
      <c r="C55" s="88" t="s">
        <v>46</v>
      </c>
      <c r="D55" s="222">
        <f>'[1]tab 5'!G56</f>
        <v>49.434464404524284</v>
      </c>
      <c r="E55" s="223">
        <f>'[1]tab 9'!G55</f>
        <v>62.745098039215684</v>
      </c>
      <c r="F55" s="222">
        <f>'[1]tab 10'!G55</f>
        <v>65.384615384615387</v>
      </c>
      <c r="G55" s="223">
        <f>'[1]tab 11'!G55</f>
        <v>62.5</v>
      </c>
      <c r="H55" s="222">
        <f>'[1]tab 12'!G55</f>
        <v>13.978494623655914</v>
      </c>
      <c r="I55" s="223">
        <f>'[1]tab 13'!G55</f>
        <v>42.343387470997676</v>
      </c>
      <c r="J55" s="223">
        <v>100</v>
      </c>
      <c r="K55" s="223">
        <v>100</v>
      </c>
    </row>
    <row r="56" spans="2:11" x14ac:dyDescent="0.2">
      <c r="B56" s="175"/>
      <c r="C56" s="94" t="s">
        <v>47</v>
      </c>
      <c r="D56" s="224">
        <f>'[1]tab 5'!G57</f>
        <v>7.267406370307576</v>
      </c>
      <c r="E56" s="225">
        <f>'[1]tab 9'!G56</f>
        <v>22.886191513642494</v>
      </c>
      <c r="F56" s="226">
        <f>'[1]tab 10'!G56</f>
        <v>4.8717948717948758</v>
      </c>
      <c r="G56" s="225">
        <f>'[1]tab 11'!G56</f>
        <v>31.367924528301888</v>
      </c>
      <c r="H56" s="226">
        <f>'[1]tab 12'!G56</f>
        <v>3.6011361330898755</v>
      </c>
      <c r="I56" s="225">
        <f>'[1]tab 13'!G56</f>
        <v>12.626406338922205</v>
      </c>
      <c r="J56" s="227" t="s">
        <v>85</v>
      </c>
      <c r="K56" s="227" t="s">
        <v>85</v>
      </c>
    </row>
    <row r="57" spans="2:11" ht="15" x14ac:dyDescent="0.2">
      <c r="B57" s="180" t="s">
        <v>76</v>
      </c>
      <c r="C57" s="83" t="s">
        <v>45</v>
      </c>
      <c r="D57" s="219">
        <f>'[1]tab 5'!G58</f>
        <v>60.27246758954076</v>
      </c>
      <c r="E57" s="220">
        <f>'[1]tab 9'!G57</f>
        <v>36.994219653179194</v>
      </c>
      <c r="F57" s="221">
        <f>'[1]tab 10'!G57</f>
        <v>65.923566878980893</v>
      </c>
      <c r="G57" s="220">
        <f>'[1]tab 11'!G57</f>
        <v>50.144300144300146</v>
      </c>
      <c r="H57" s="221">
        <f>'[1]tab 12'!G57</f>
        <v>52.099533437013996</v>
      </c>
      <c r="I57" s="220">
        <f>'[1]tab 13'!G57</f>
        <v>86.549707602339183</v>
      </c>
      <c r="J57" s="220">
        <v>100</v>
      </c>
      <c r="K57" s="220">
        <v>100</v>
      </c>
    </row>
    <row r="58" spans="2:11" ht="13.5" x14ac:dyDescent="0.25">
      <c r="B58" s="169"/>
      <c r="C58" s="88" t="s">
        <v>46</v>
      </c>
      <c r="D58" s="222">
        <f>'[1]tab 5'!G59</f>
        <v>59.192473539788317</v>
      </c>
      <c r="E58" s="223">
        <f>'[1]tab 9'!G58</f>
        <v>72.058823529411768</v>
      </c>
      <c r="F58" s="222">
        <f>'[1]tab 10'!G58</f>
        <v>68.217934165720777</v>
      </c>
      <c r="G58" s="223">
        <f>'[1]tab 11'!G58</f>
        <v>45.822102425876011</v>
      </c>
      <c r="H58" s="222">
        <f>'[1]tab 12'!G58</f>
        <v>53.28358208955224</v>
      </c>
      <c r="I58" s="223">
        <f>'[1]tab 13'!G58</f>
        <v>56</v>
      </c>
      <c r="J58" s="223">
        <v>100</v>
      </c>
      <c r="K58" s="223">
        <v>100</v>
      </c>
    </row>
    <row r="59" spans="2:11" x14ac:dyDescent="0.2">
      <c r="B59" s="175"/>
      <c r="C59" s="94" t="s">
        <v>47</v>
      </c>
      <c r="D59" s="224">
        <f>'[1]tab 5'!G60</f>
        <v>-1.0799940497524432</v>
      </c>
      <c r="E59" s="225">
        <f>'[1]tab 9'!G59</f>
        <v>35.064603876232574</v>
      </c>
      <c r="F59" s="226">
        <f>'[1]tab 10'!G59</f>
        <v>2.2943672867398845</v>
      </c>
      <c r="G59" s="225">
        <f>'[1]tab 11'!G59</f>
        <v>-4.3221977184241354</v>
      </c>
      <c r="H59" s="226">
        <f>'[1]tab 12'!G59</f>
        <v>1.1840486525382445</v>
      </c>
      <c r="I59" s="225">
        <f>'[1]tab 13'!G59</f>
        <v>-30.549707602339183</v>
      </c>
      <c r="J59" s="227" t="s">
        <v>85</v>
      </c>
      <c r="K59" s="227" t="s">
        <v>85</v>
      </c>
    </row>
    <row r="60" spans="2:11" ht="15" x14ac:dyDescent="0.2">
      <c r="B60" s="163" t="s">
        <v>77</v>
      </c>
      <c r="C60" s="99" t="s">
        <v>45</v>
      </c>
      <c r="D60" s="219">
        <f>'[1]tab 5'!G61</f>
        <v>44.239423942394239</v>
      </c>
      <c r="E60" s="220">
        <f>'[1]tab 9'!G60</f>
        <v>31.61875945537065</v>
      </c>
      <c r="F60" s="221">
        <f>'[1]tab 10'!G60</f>
        <v>56.92307692307692</v>
      </c>
      <c r="G60" s="220">
        <f>'[1]tab 11'!G60</f>
        <v>43.962848297213625</v>
      </c>
      <c r="H60" s="221">
        <f>'[1]tab 12'!G60</f>
        <v>30.088495575221238</v>
      </c>
      <c r="I60" s="220">
        <f>'[1]tab 13'!G60</f>
        <v>38.812154696132595</v>
      </c>
      <c r="J60" s="220">
        <v>100</v>
      </c>
      <c r="K60" s="220">
        <v>100</v>
      </c>
    </row>
    <row r="61" spans="2:11" ht="13.5" x14ac:dyDescent="0.25">
      <c r="B61" s="169"/>
      <c r="C61" s="88" t="s">
        <v>46</v>
      </c>
      <c r="D61" s="222">
        <f>'[1]tab 5'!G62</f>
        <v>43.610223642172521</v>
      </c>
      <c r="E61" s="223">
        <f>'[1]tab 9'!G61</f>
        <v>30.526315789473685</v>
      </c>
      <c r="F61" s="222">
        <f>'[1]tab 10'!G61</f>
        <v>72.099447513812152</v>
      </c>
      <c r="G61" s="223">
        <f>'[1]tab 11'!G61</f>
        <v>48.571428571428569</v>
      </c>
      <c r="H61" s="222">
        <f>'[1]tab 12'!G61</f>
        <v>10.559006211180124</v>
      </c>
      <c r="I61" s="223">
        <f>'[1]tab 13'!G61</f>
        <v>29.954954954954953</v>
      </c>
      <c r="J61" s="223">
        <v>100</v>
      </c>
      <c r="K61" s="223">
        <v>100</v>
      </c>
    </row>
    <row r="62" spans="2:11" x14ac:dyDescent="0.2">
      <c r="B62" s="175"/>
      <c r="C62" s="94" t="s">
        <v>47</v>
      </c>
      <c r="D62" s="224">
        <f>'[1]tab 5'!G63</f>
        <v>-0.62920030022171858</v>
      </c>
      <c r="E62" s="225">
        <f>'[1]tab 9'!G62</f>
        <v>-1.0924436658969654</v>
      </c>
      <c r="F62" s="226">
        <f>'[1]tab 10'!G62</f>
        <v>15.176370590735232</v>
      </c>
      <c r="G62" s="225">
        <f>'[1]tab 11'!G62</f>
        <v>4.608580274214944</v>
      </c>
      <c r="H62" s="226">
        <f>'[1]tab 12'!G62</f>
        <v>-19.529489364041112</v>
      </c>
      <c r="I62" s="225">
        <f>'[1]tab 13'!G62</f>
        <v>-8.8571997411776415</v>
      </c>
      <c r="J62" s="227" t="s">
        <v>85</v>
      </c>
      <c r="K62" s="227" t="s">
        <v>85</v>
      </c>
    </row>
    <row r="63" spans="2:11" ht="15" x14ac:dyDescent="0.2">
      <c r="B63" s="180" t="s">
        <v>78</v>
      </c>
      <c r="C63" s="83" t="s">
        <v>45</v>
      </c>
      <c r="D63" s="219">
        <f>'[1]tab 5'!G64</f>
        <v>61.685823754789268</v>
      </c>
      <c r="E63" s="220">
        <f>'[1]tab 9'!G63</f>
        <v>45</v>
      </c>
      <c r="F63" s="221">
        <f>'[1]tab 10'!G63</f>
        <v>68.639053254437869</v>
      </c>
      <c r="G63" s="220">
        <f>'[1]tab 11'!G63</f>
        <v>38.157894736842103</v>
      </c>
      <c r="H63" s="221">
        <f>'[1]tab 12'!G63</f>
        <v>77.911646586345384</v>
      </c>
      <c r="I63" s="220">
        <f>'[1]tab 13'!G63</f>
        <v>51.697530864197532</v>
      </c>
      <c r="J63" s="220">
        <v>100</v>
      </c>
      <c r="K63" s="220">
        <v>100</v>
      </c>
    </row>
    <row r="64" spans="2:11" ht="13.5" x14ac:dyDescent="0.25">
      <c r="B64" s="169"/>
      <c r="C64" s="88" t="s">
        <v>46</v>
      </c>
      <c r="D64" s="222">
        <f>'[1]tab 5'!G65</f>
        <v>54.951185495118551</v>
      </c>
      <c r="E64" s="223">
        <f>'[1]tab 9'!G64</f>
        <v>30.985915492957748</v>
      </c>
      <c r="F64" s="222">
        <f>'[1]tab 10'!G64</f>
        <v>53.456221198156683</v>
      </c>
      <c r="G64" s="223">
        <f>'[1]tab 11'!G64</f>
        <v>27.450980392156861</v>
      </c>
      <c r="H64" s="222">
        <f>'[1]tab 12'!G64</f>
        <v>73.248407643312106</v>
      </c>
      <c r="I64" s="223">
        <f>'[1]tab 13'!G64</f>
        <v>46.590909090909093</v>
      </c>
      <c r="J64" s="223">
        <v>100</v>
      </c>
      <c r="K64" s="223">
        <v>100</v>
      </c>
    </row>
    <row r="65" spans="2:11" x14ac:dyDescent="0.2">
      <c r="B65" s="175"/>
      <c r="C65" s="94" t="s">
        <v>47</v>
      </c>
      <c r="D65" s="224">
        <f>'[1]tab 5'!G66</f>
        <v>-6.7346382596707173</v>
      </c>
      <c r="E65" s="225">
        <f>'[1]tab 9'!G65</f>
        <v>-14.014084507042252</v>
      </c>
      <c r="F65" s="226">
        <f>'[1]tab 10'!G65</f>
        <v>-15.182832056281185</v>
      </c>
      <c r="G65" s="225">
        <f>'[1]tab 11'!G65</f>
        <v>-10.706914344685242</v>
      </c>
      <c r="H65" s="226">
        <f>'[1]tab 12'!G65</f>
        <v>-4.6632389430332779</v>
      </c>
      <c r="I65" s="225">
        <f>'[1]tab 13'!G65</f>
        <v>-5.1066217732884382</v>
      </c>
      <c r="J65" s="227" t="s">
        <v>85</v>
      </c>
      <c r="K65" s="227" t="s">
        <v>85</v>
      </c>
    </row>
    <row r="66" spans="2:11" ht="15.75" x14ac:dyDescent="0.25">
      <c r="B66" s="196"/>
      <c r="C66" s="197" t="s">
        <v>45</v>
      </c>
      <c r="D66" s="219">
        <f>'[1]tab 5'!G67</f>
        <v>50.948052221964439</v>
      </c>
      <c r="E66" s="220">
        <f>'[1]tab 9'!G66</f>
        <v>38.50341712035214</v>
      </c>
      <c r="F66" s="221">
        <f>'[1]tab 10'!G66</f>
        <v>63.060314480168977</v>
      </c>
      <c r="G66" s="220">
        <f>'[1]tab 11'!G66</f>
        <v>45.617232808616407</v>
      </c>
      <c r="H66" s="221">
        <f>'[1]tab 12'!G66</f>
        <v>29.0346352247605</v>
      </c>
      <c r="I66" s="220">
        <f>'[1]tab 13'!G66</f>
        <v>47.172581056931328</v>
      </c>
      <c r="J66" s="220">
        <v>100</v>
      </c>
      <c r="K66" s="220">
        <v>100</v>
      </c>
    </row>
    <row r="67" spans="2:11" ht="15.75" x14ac:dyDescent="0.25">
      <c r="B67" s="201" t="s">
        <v>79</v>
      </c>
      <c r="C67" s="202" t="s">
        <v>46</v>
      </c>
      <c r="D67" s="222">
        <f>'[1]tab 5'!G68</f>
        <v>48.098950047725104</v>
      </c>
      <c r="E67" s="223">
        <f>'[1]tab 9'!G67</f>
        <v>40.143048725972285</v>
      </c>
      <c r="F67" s="222">
        <f>'[1]tab 10'!G67</f>
        <v>63.960909453530114</v>
      </c>
      <c r="G67" s="223">
        <f>'[1]tab 11'!G67</f>
        <v>44.14191419141914</v>
      </c>
      <c r="H67" s="222">
        <f>'[1]tab 12'!G67</f>
        <v>23.314555696892604</v>
      </c>
      <c r="I67" s="223">
        <f>'[1]tab 13'!G67</f>
        <v>48.248062015503876</v>
      </c>
      <c r="J67" s="223">
        <v>100</v>
      </c>
      <c r="K67" s="223">
        <v>100</v>
      </c>
    </row>
    <row r="68" spans="2:11" ht="15.75" x14ac:dyDescent="0.25">
      <c r="B68" s="206"/>
      <c r="C68" s="206" t="s">
        <v>47</v>
      </c>
      <c r="D68" s="224">
        <f>'[1]tab 5'!G69</f>
        <v>-2.8</v>
      </c>
      <c r="E68" s="225">
        <f>'[1]tab 9'!G68</f>
        <v>1.6396316056201456</v>
      </c>
      <c r="F68" s="226">
        <f>'[1]tab 10'!G68</f>
        <v>0.90059497336113736</v>
      </c>
      <c r="G68" s="225">
        <f>'[1]tab 11'!G68</f>
        <v>-1.4753186171972672</v>
      </c>
      <c r="H68" s="226">
        <f>'[1]tab 12'!G68</f>
        <v>-5.7200795278678953</v>
      </c>
      <c r="I68" s="225">
        <f>'[1]tab 13'!G68</f>
        <v>1.0754809585725482</v>
      </c>
      <c r="J68" s="227" t="s">
        <v>85</v>
      </c>
      <c r="K68" s="227" t="s">
        <v>85</v>
      </c>
    </row>
    <row r="69" spans="2:11" x14ac:dyDescent="0.2">
      <c r="B69" t="s">
        <v>49</v>
      </c>
    </row>
    <row r="70" spans="2:11" x14ac:dyDescent="0.2">
      <c r="B70" t="s">
        <v>50</v>
      </c>
    </row>
    <row r="71" spans="2:11" x14ac:dyDescent="0.2">
      <c r="B71" t="s">
        <v>51</v>
      </c>
    </row>
  </sheetData>
  <mergeCells count="4">
    <mergeCell ref="J1:K1"/>
    <mergeCell ref="B2:K2"/>
    <mergeCell ref="B4:C4"/>
    <mergeCell ref="B5:C5"/>
  </mergeCells>
  <pageMargins left="0.36" right="0.28000000000000003" top="1" bottom="1" header="0.5" footer="0.5"/>
  <pageSetup paperSize="9"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72"/>
  <sheetViews>
    <sheetView zoomScaleNormal="75" workbookViewId="0">
      <selection activeCell="E73" sqref="E73"/>
    </sheetView>
  </sheetViews>
  <sheetFormatPr defaultRowHeight="12.75" x14ac:dyDescent="0.2"/>
  <cols>
    <col min="1" max="1" width="3.5703125" style="73" customWidth="1"/>
    <col min="2" max="2" width="22.7109375" style="73" customWidth="1"/>
    <col min="3" max="3" width="2.7109375" style="73" customWidth="1"/>
    <col min="4" max="4" width="13.42578125" style="73" customWidth="1"/>
    <col min="5" max="5" width="14" style="73" customWidth="1"/>
    <col min="6" max="6" width="14.42578125" style="73" customWidth="1"/>
    <col min="7" max="7" width="15" style="73" customWidth="1"/>
    <col min="8" max="8" width="16" style="73" customWidth="1"/>
    <col min="9" max="9" width="12.42578125" style="73" customWidth="1"/>
    <col min="10" max="10" width="13.7109375" style="73" customWidth="1"/>
    <col min="11" max="11" width="14.7109375" style="73" customWidth="1"/>
    <col min="12" max="16384" width="9.140625" style="73"/>
  </cols>
  <sheetData>
    <row r="1" spans="2:11" ht="15.75" x14ac:dyDescent="0.25">
      <c r="J1" s="212" t="s">
        <v>86</v>
      </c>
      <c r="K1" s="212"/>
    </row>
    <row r="2" spans="2:11" ht="36.75" customHeight="1" x14ac:dyDescent="0.25">
      <c r="B2" s="228" t="s">
        <v>87</v>
      </c>
      <c r="C2" s="228"/>
      <c r="D2" s="228"/>
      <c r="E2" s="228"/>
      <c r="F2" s="228"/>
      <c r="G2" s="228"/>
      <c r="H2" s="228"/>
      <c r="I2" s="228"/>
      <c r="J2" s="228"/>
      <c r="K2" s="228"/>
    </row>
    <row r="5" spans="2:11" s="232" customFormat="1" ht="25.5" x14ac:dyDescent="0.2">
      <c r="B5" s="229" t="s">
        <v>35</v>
      </c>
      <c r="C5" s="230"/>
      <c r="D5" s="231" t="s">
        <v>30</v>
      </c>
      <c r="E5" s="231" t="s">
        <v>29</v>
      </c>
      <c r="F5" s="231" t="s">
        <v>5</v>
      </c>
      <c r="G5" s="231" t="s">
        <v>6</v>
      </c>
      <c r="H5" s="231" t="s">
        <v>7</v>
      </c>
      <c r="I5" s="231" t="s">
        <v>8</v>
      </c>
      <c r="J5" s="231" t="s">
        <v>83</v>
      </c>
      <c r="K5" s="231" t="s">
        <v>84</v>
      </c>
    </row>
    <row r="6" spans="2:11" x14ac:dyDescent="0.2">
      <c r="B6" s="156">
        <v>1</v>
      </c>
      <c r="C6" s="157"/>
      <c r="D6" s="218">
        <v>2</v>
      </c>
      <c r="E6" s="218">
        <v>3</v>
      </c>
      <c r="F6" s="218">
        <v>4</v>
      </c>
      <c r="G6" s="218">
        <v>5</v>
      </c>
      <c r="H6" s="218">
        <v>6</v>
      </c>
      <c r="I6" s="218">
        <v>7</v>
      </c>
      <c r="J6" s="218">
        <v>9</v>
      </c>
      <c r="K6" s="218">
        <v>10</v>
      </c>
    </row>
    <row r="7" spans="2:11" ht="15" x14ac:dyDescent="0.2">
      <c r="B7" s="163" t="s">
        <v>59</v>
      </c>
      <c r="C7" s="99" t="s">
        <v>45</v>
      </c>
      <c r="D7" s="233">
        <f>'[1]tab 5'!I7</f>
        <v>7013.8710893328307</v>
      </c>
      <c r="E7" s="233">
        <f>'[1]tab 9'!I6</f>
        <v>2833.9066339066339</v>
      </c>
      <c r="F7" s="234">
        <f>'[1]tab 10'!I6</f>
        <v>6937.8504672897197</v>
      </c>
      <c r="G7" s="235">
        <f>'[1]tab 11'!I6</f>
        <v>6699.8439937597514</v>
      </c>
      <c r="H7" s="236">
        <f>'[1]tab 12'!I6</f>
        <v>450.08976660682225</v>
      </c>
      <c r="I7" s="235">
        <f>'[1]tab 13'!I6</f>
        <v>8586.4801864801866</v>
      </c>
      <c r="J7" s="237">
        <f>'[1]tab 14'!F7</f>
        <v>19256.157635467978</v>
      </c>
      <c r="K7" s="238">
        <f>'[1]tab 15'!F7</f>
        <v>18969.30693069307</v>
      </c>
    </row>
    <row r="8" spans="2:11" s="135" customFormat="1" ht="13.5" x14ac:dyDescent="0.25">
      <c r="B8" s="169"/>
      <c r="C8" s="88" t="s">
        <v>46</v>
      </c>
      <c r="D8" s="239">
        <f>'[1]tab 5'!I8</f>
        <v>6054.545454545454</v>
      </c>
      <c r="E8" s="239">
        <f>'[1]tab 9'!I7</f>
        <v>3819.5402298850577</v>
      </c>
      <c r="F8" s="239">
        <f>'[1]tab 10'!I7</f>
        <v>6623.4899328859055</v>
      </c>
      <c r="G8" s="240">
        <f>'[1]tab 11'!I7</f>
        <v>0</v>
      </c>
      <c r="H8" s="241">
        <f>'[1]tab 12'!I7</f>
        <v>507.65432098765427</v>
      </c>
      <c r="I8" s="240">
        <f>'[1]tab 13'!I7</f>
        <v>8894.8113207547176</v>
      </c>
      <c r="J8" s="242">
        <f>'[1]tab 14'!F8</f>
        <v>18741.333333333332</v>
      </c>
      <c r="K8" s="243">
        <f>'[1]tab 15'!F8</f>
        <v>18722.222222222223</v>
      </c>
    </row>
    <row r="9" spans="2:11" x14ac:dyDescent="0.2">
      <c r="B9" s="175"/>
      <c r="C9" s="94" t="s">
        <v>47</v>
      </c>
      <c r="D9" s="244">
        <f>'[1]tab 5'!I9</f>
        <v>-959.32563478737666</v>
      </c>
      <c r="E9" s="244">
        <f>'[1]tab 9'!I8</f>
        <v>985.63359597842373</v>
      </c>
      <c r="F9" s="244">
        <f>'[1]tab 10'!I8</f>
        <v>-314.3605344038142</v>
      </c>
      <c r="G9" s="245">
        <f>'[1]tab 11'!I8</f>
        <v>-6699.8439937597514</v>
      </c>
      <c r="H9" s="246">
        <f>'[1]tab 12'!I8</f>
        <v>57.564554380832021</v>
      </c>
      <c r="I9" s="245">
        <f>'[1]tab 13'!I8</f>
        <v>308.331134274531</v>
      </c>
      <c r="J9" s="247">
        <f>'[1]tab 14'!F9</f>
        <v>-514.82430213464613</v>
      </c>
      <c r="K9" s="248">
        <f>'[1]tab 15'!F9</f>
        <v>-247.08470847084754</v>
      </c>
    </row>
    <row r="10" spans="2:11" ht="15" x14ac:dyDescent="0.2">
      <c r="B10" s="180" t="s">
        <v>60</v>
      </c>
      <c r="C10" s="83" t="s">
        <v>45</v>
      </c>
      <c r="D10" s="233">
        <f>'[1]tab 5'!I10</f>
        <v>6570.5909943714832</v>
      </c>
      <c r="E10" s="233">
        <f>'[1]tab 9'!I9</f>
        <v>2670.5179282868526</v>
      </c>
      <c r="F10" s="234">
        <f>'[1]tab 10'!I9</f>
        <v>5341.9354838709687</v>
      </c>
      <c r="G10" s="235">
        <f>'[1]tab 11'!I9</f>
        <v>6938.2978723404249</v>
      </c>
      <c r="H10" s="236">
        <f>'[1]tab 12'!I9</f>
        <v>602.95566502463066</v>
      </c>
      <c r="I10" s="235">
        <f>'[1]tab 13'!I9</f>
        <v>8834.8408710217755</v>
      </c>
      <c r="J10" s="237">
        <f>'[1]tab 14'!F10</f>
        <v>19124.731182795698</v>
      </c>
      <c r="K10" s="238">
        <f>'[1]tab 15'!F10</f>
        <v>19310</v>
      </c>
    </row>
    <row r="11" spans="2:11" x14ac:dyDescent="0.2">
      <c r="B11" s="249"/>
      <c r="C11" s="83" t="s">
        <v>46</v>
      </c>
      <c r="D11" s="239">
        <f>'[1]tab 5'!I11</f>
        <v>5329.2073832790456</v>
      </c>
      <c r="E11" s="239">
        <f>'[1]tab 9'!I10</f>
        <v>2842.2535211267609</v>
      </c>
      <c r="F11" s="239">
        <f>'[1]tab 10'!I10</f>
        <v>7168.7096774193551</v>
      </c>
      <c r="G11" s="240">
        <f>'[1]tab 11'!I10</f>
        <v>3420</v>
      </c>
      <c r="H11" s="241">
        <f>'[1]tab 12'!I10</f>
        <v>596.67896678966781</v>
      </c>
      <c r="I11" s="240">
        <f>'[1]tab 13'!I10</f>
        <v>7521.8543046357618</v>
      </c>
      <c r="J11" s="242">
        <f>'[1]tab 14'!F11</f>
        <v>13735.483870967742</v>
      </c>
      <c r="K11" s="243">
        <f>'[1]tab 15'!F11</f>
        <v>15940.540540540538</v>
      </c>
    </row>
    <row r="12" spans="2:11" x14ac:dyDescent="0.2">
      <c r="B12" s="183"/>
      <c r="C12" s="83" t="s">
        <v>47</v>
      </c>
      <c r="D12" s="244">
        <f>'[1]tab 5'!I12</f>
        <v>-1241.3836110924376</v>
      </c>
      <c r="E12" s="244">
        <f>'[1]tab 9'!I11</f>
        <v>171.73559283990835</v>
      </c>
      <c r="F12" s="244">
        <f>'[1]tab 10'!I11</f>
        <v>1826.7741935483864</v>
      </c>
      <c r="G12" s="245">
        <f>'[1]tab 11'!I11</f>
        <v>-3518.2978723404249</v>
      </c>
      <c r="H12" s="246">
        <f>'[1]tab 12'!I11</f>
        <v>-6.2766982349628506</v>
      </c>
      <c r="I12" s="245">
        <f>'[1]tab 13'!I11</f>
        <v>-1312.9865663860137</v>
      </c>
      <c r="J12" s="247">
        <f>'[1]tab 14'!F12</f>
        <v>-5389.2473118279559</v>
      </c>
      <c r="K12" s="248">
        <f>'[1]tab 15'!F12</f>
        <v>-3369.4594594594619</v>
      </c>
    </row>
    <row r="13" spans="2:11" ht="15" x14ac:dyDescent="0.2">
      <c r="B13" s="163" t="s">
        <v>61</v>
      </c>
      <c r="C13" s="99" t="s">
        <v>45</v>
      </c>
      <c r="D13" s="233">
        <f>'[1]tab 5'!I13</f>
        <v>8038.8434946574471</v>
      </c>
      <c r="E13" s="233">
        <f>'[1]tab 9'!I12</f>
        <v>2470.30303030303</v>
      </c>
      <c r="F13" s="234">
        <f>'[1]tab 10'!I12</f>
        <v>8586.9918699187001</v>
      </c>
      <c r="G13" s="235">
        <f>'[1]tab 11'!I12</f>
        <v>8495.7627118644068</v>
      </c>
      <c r="H13" s="236">
        <f>'[1]tab 12'!I12</f>
        <v>356.09756097560972</v>
      </c>
      <c r="I13" s="235">
        <f>'[1]tab 13'!I12</f>
        <v>9665.8102766798402</v>
      </c>
      <c r="J13" s="237">
        <f>'[1]tab 14'!F13</f>
        <v>18503.804347826088</v>
      </c>
      <c r="K13" s="238">
        <f>'[1]tab 15'!F13</f>
        <v>18246.428571428572</v>
      </c>
    </row>
    <row r="14" spans="2:11" x14ac:dyDescent="0.2">
      <c r="B14" s="249"/>
      <c r="C14" s="83" t="s">
        <v>46</v>
      </c>
      <c r="D14" s="239">
        <f>'[1]tab 5'!I14</f>
        <v>7980.7866868381243</v>
      </c>
      <c r="E14" s="239">
        <f>'[1]tab 9'!I13</f>
        <v>3068.131868131868</v>
      </c>
      <c r="F14" s="239">
        <f>'[1]tab 10'!I13</f>
        <v>8524.4444444444453</v>
      </c>
      <c r="G14" s="240">
        <f>'[1]tab 11'!I13</f>
        <v>10886.956521739132</v>
      </c>
      <c r="H14" s="241">
        <f>'[1]tab 12'!I13</f>
        <v>369.53125</v>
      </c>
      <c r="I14" s="240">
        <f>'[1]tab 13'!I13</f>
        <v>11516.475095785441</v>
      </c>
      <c r="J14" s="242">
        <f>'[1]tab 14'!F14</f>
        <v>15000</v>
      </c>
      <c r="K14" s="243">
        <f>'[1]tab 15'!F14</f>
        <v>15000</v>
      </c>
    </row>
    <row r="15" spans="2:11" x14ac:dyDescent="0.2">
      <c r="B15" s="175"/>
      <c r="C15" s="94" t="s">
        <v>47</v>
      </c>
      <c r="D15" s="244">
        <f>'[1]tab 5'!I15</f>
        <v>-58.056807819322785</v>
      </c>
      <c r="E15" s="244">
        <f>'[1]tab 9'!I14</f>
        <v>597.828837828838</v>
      </c>
      <c r="F15" s="244">
        <f>'[1]tab 10'!I14</f>
        <v>-62.547425474254851</v>
      </c>
      <c r="G15" s="245">
        <f>'[1]tab 11'!I14</f>
        <v>2391.193809874725</v>
      </c>
      <c r="H15" s="246">
        <f>'[1]tab 12'!I14</f>
        <v>13.433689024390276</v>
      </c>
      <c r="I15" s="245">
        <f>'[1]tab 13'!I14</f>
        <v>1850.6648191056011</v>
      </c>
      <c r="J15" s="247">
        <f>'[1]tab 14'!F15</f>
        <v>-3503.8043478260879</v>
      </c>
      <c r="K15" s="248">
        <f>'[1]tab 15'!F15</f>
        <v>-3246.4285714285725</v>
      </c>
    </row>
    <row r="16" spans="2:11" ht="15" x14ac:dyDescent="0.2">
      <c r="B16" s="180" t="s">
        <v>62</v>
      </c>
      <c r="C16" s="83" t="s">
        <v>45</v>
      </c>
      <c r="D16" s="233">
        <f>'[1]tab 5'!I16</f>
        <v>6770.9025415249143</v>
      </c>
      <c r="E16" s="233">
        <f>'[1]tab 9'!I15</f>
        <v>2492.955326460481</v>
      </c>
      <c r="F16" s="234">
        <f>'[1]tab 10'!I15</f>
        <v>3012.9449838187702</v>
      </c>
      <c r="G16" s="235">
        <f>'[1]tab 11'!I15</f>
        <v>7335.1063829787226</v>
      </c>
      <c r="H16" s="236">
        <f>'[1]tab 12'!I15</f>
        <v>881.31868131868134</v>
      </c>
      <c r="I16" s="235">
        <f>'[1]tab 13'!I15</f>
        <v>6321.1641991924625</v>
      </c>
      <c r="J16" s="237">
        <f>'[1]tab 14'!F16</f>
        <v>17846.643109540637</v>
      </c>
      <c r="K16" s="238">
        <f>'[1]tab 15'!F16</f>
        <v>17926.013513513513</v>
      </c>
    </row>
    <row r="17" spans="2:11" x14ac:dyDescent="0.2">
      <c r="B17" s="249"/>
      <c r="C17" s="83" t="s">
        <v>46</v>
      </c>
      <c r="D17" s="239">
        <f>'[1]tab 5'!I17</f>
        <v>7141.4390406395732</v>
      </c>
      <c r="E17" s="239">
        <f>'[1]tab 9'!I16</f>
        <v>5333.9285714285716</v>
      </c>
      <c r="F17" s="239">
        <f>'[1]tab 10'!I16</f>
        <v>4562.9629629629635</v>
      </c>
      <c r="G17" s="240">
        <f>'[1]tab 11'!I16</f>
        <v>6132.2222222222217</v>
      </c>
      <c r="H17" s="241">
        <f>'[1]tab 12'!I16</f>
        <v>865.72580645161293</v>
      </c>
      <c r="I17" s="240">
        <f>'[1]tab 13'!I16</f>
        <v>8105.2</v>
      </c>
      <c r="J17" s="242">
        <f>'[1]tab 14'!F17</f>
        <v>14639.000000000002</v>
      </c>
      <c r="K17" s="243">
        <f>'[1]tab 15'!F17</f>
        <v>14442.105263157895</v>
      </c>
    </row>
    <row r="18" spans="2:11" x14ac:dyDescent="0.2">
      <c r="B18" s="183"/>
      <c r="C18" s="83" t="s">
        <v>47</v>
      </c>
      <c r="D18" s="244">
        <f>'[1]tab 5'!I18</f>
        <v>370.53649911465891</v>
      </c>
      <c r="E18" s="244">
        <f>'[1]tab 9'!I17</f>
        <v>2840.9732449680905</v>
      </c>
      <c r="F18" s="244">
        <f>'[1]tab 10'!I17</f>
        <v>1550.0179791441933</v>
      </c>
      <c r="G18" s="245">
        <f>'[1]tab 11'!I17</f>
        <v>-1202.8841607565009</v>
      </c>
      <c r="H18" s="246">
        <f>'[1]tab 12'!I17</f>
        <v>-15.592874867068417</v>
      </c>
      <c r="I18" s="245">
        <f>'[1]tab 13'!I17</f>
        <v>1784.0358008075373</v>
      </c>
      <c r="J18" s="247">
        <f>'[1]tab 14'!F18</f>
        <v>-3207.6431095406351</v>
      </c>
      <c r="K18" s="248">
        <f>'[1]tab 15'!F18</f>
        <v>-3483.9082503556183</v>
      </c>
    </row>
    <row r="19" spans="2:11" ht="15" x14ac:dyDescent="0.2">
      <c r="B19" s="163" t="s">
        <v>63</v>
      </c>
      <c r="C19" s="99" t="s">
        <v>45</v>
      </c>
      <c r="D19" s="233">
        <f>'[1]tab 5'!I19</f>
        <v>6929.2527821939584</v>
      </c>
      <c r="E19" s="233">
        <f>'[1]tab 9'!I18</f>
        <v>2897.4175035868006</v>
      </c>
      <c r="F19" s="234">
        <f>'[1]tab 10'!I18</f>
        <v>3886.8686868686868</v>
      </c>
      <c r="G19" s="235">
        <f>'[1]tab 11'!I18</f>
        <v>8310.3286384976509</v>
      </c>
      <c r="H19" s="236">
        <f>'[1]tab 12'!I18</f>
        <v>1090.3703703703702</v>
      </c>
      <c r="I19" s="235">
        <f>'[1]tab 13'!I18</f>
        <v>5545.5508474576272</v>
      </c>
      <c r="J19" s="237">
        <f>'[1]tab 14'!F19</f>
        <v>18117.83783783784</v>
      </c>
      <c r="K19" s="238">
        <f>'[1]tab 15'!F19</f>
        <v>18623.868312757204</v>
      </c>
    </row>
    <row r="20" spans="2:11" x14ac:dyDescent="0.2">
      <c r="B20" s="249"/>
      <c r="C20" s="83" t="s">
        <v>46</v>
      </c>
      <c r="D20" s="239">
        <f>'[1]tab 5'!I20</f>
        <v>6081.2387791741476</v>
      </c>
      <c r="E20" s="239">
        <f>'[1]tab 9'!I19</f>
        <v>3051.1194029850749</v>
      </c>
      <c r="F20" s="239">
        <f>'[1]tab 10'!I19</f>
        <v>4632.5581395348836</v>
      </c>
      <c r="G20" s="240">
        <f>'[1]tab 11'!I19</f>
        <v>8571.4285714285706</v>
      </c>
      <c r="H20" s="241">
        <f>'[1]tab 12'!I19</f>
        <v>938.18181818181824</v>
      </c>
      <c r="I20" s="240">
        <f>'[1]tab 13'!I19</f>
        <v>6309.2224231464734</v>
      </c>
      <c r="J20" s="242">
        <f>'[1]tab 14'!F20</f>
        <v>19387.878787878788</v>
      </c>
      <c r="K20" s="243">
        <f>'[1]tab 15'!F20</f>
        <v>18800</v>
      </c>
    </row>
    <row r="21" spans="2:11" x14ac:dyDescent="0.2">
      <c r="B21" s="175"/>
      <c r="C21" s="94" t="s">
        <v>47</v>
      </c>
      <c r="D21" s="244">
        <f>'[1]tab 5'!I21</f>
        <v>-848.01400301981084</v>
      </c>
      <c r="E21" s="244">
        <f>'[1]tab 9'!I20</f>
        <v>153.70189939827424</v>
      </c>
      <c r="F21" s="244">
        <f>'[1]tab 10'!I20</f>
        <v>745.68945266619676</v>
      </c>
      <c r="G21" s="245">
        <f>'[1]tab 11'!I20</f>
        <v>261.09993293091975</v>
      </c>
      <c r="H21" s="246">
        <f>'[1]tab 12'!I20</f>
        <v>-152.18855218855197</v>
      </c>
      <c r="I21" s="245">
        <f>'[1]tab 13'!I20</f>
        <v>763.67157568884613</v>
      </c>
      <c r="J21" s="247">
        <f>'[1]tab 14'!F21</f>
        <v>1270.0409500409478</v>
      </c>
      <c r="K21" s="248">
        <f>'[1]tab 15'!F21</f>
        <v>176.13168724279603</v>
      </c>
    </row>
    <row r="22" spans="2:11" ht="15" x14ac:dyDescent="0.2">
      <c r="B22" s="180" t="s">
        <v>64</v>
      </c>
      <c r="C22" s="83" t="s">
        <v>45</v>
      </c>
      <c r="D22" s="233">
        <f>'[1]tab 5'!I22</f>
        <v>6748.7084870848712</v>
      </c>
      <c r="E22" s="233">
        <f>'[1]tab 9'!I21</f>
        <v>2772.3830734966591</v>
      </c>
      <c r="F22" s="234">
        <f>'[1]tab 10'!I21</f>
        <v>7177.2455089820351</v>
      </c>
      <c r="G22" s="235">
        <f>'[1]tab 11'!I21</f>
        <v>7577.2357723577234</v>
      </c>
      <c r="H22" s="236">
        <f>'[1]tab 12'!I21</f>
        <v>1295.5223880597016</v>
      </c>
      <c r="I22" s="235">
        <f>'[1]tab 13'!I21</f>
        <v>6229.8701298701299</v>
      </c>
      <c r="J22" s="237">
        <f>'[1]tab 14'!F22</f>
        <v>18900.943396226416</v>
      </c>
      <c r="K22" s="238">
        <f>'[1]tab 15'!F22</f>
        <v>19101.85185185185</v>
      </c>
    </row>
    <row r="23" spans="2:11" x14ac:dyDescent="0.2">
      <c r="B23" s="249"/>
      <c r="C23" s="83" t="s">
        <v>46</v>
      </c>
      <c r="D23" s="239">
        <f>'[1]tab 5'!I23</f>
        <v>7295.0381679389302</v>
      </c>
      <c r="E23" s="239">
        <f>'[1]tab 9'!I22</f>
        <v>3574.7474747474744</v>
      </c>
      <c r="F23" s="239">
        <f>'[1]tab 10'!I22</f>
        <v>7715.3061224489802</v>
      </c>
      <c r="G23" s="240">
        <f>'[1]tab 11'!I22</f>
        <v>17600</v>
      </c>
      <c r="H23" s="241">
        <f>'[1]tab 12'!I22</f>
        <v>752.70270270270282</v>
      </c>
      <c r="I23" s="240">
        <f>'[1]tab 13'!I22</f>
        <v>7079.558011049724</v>
      </c>
      <c r="J23" s="242">
        <f>'[1]tab 14'!F23</f>
        <v>18676.315789473687</v>
      </c>
      <c r="K23" s="243">
        <f>'[1]tab 15'!F23</f>
        <v>19642.424242424244</v>
      </c>
    </row>
    <row r="24" spans="2:11" x14ac:dyDescent="0.2">
      <c r="B24" s="183"/>
      <c r="C24" s="83" t="s">
        <v>47</v>
      </c>
      <c r="D24" s="244">
        <f>'[1]tab 5'!I24</f>
        <v>546.32968085405901</v>
      </c>
      <c r="E24" s="244">
        <f>'[1]tab 9'!I23</f>
        <v>802.36440125081526</v>
      </c>
      <c r="F24" s="244">
        <f>'[1]tab 10'!I23</f>
        <v>538.06061346694514</v>
      </c>
      <c r="G24" s="245">
        <f>'[1]tab 11'!I23</f>
        <v>10022.764227642278</v>
      </c>
      <c r="H24" s="246">
        <f>'[1]tab 12'!I23</f>
        <v>-542.81968535699878</v>
      </c>
      <c r="I24" s="245">
        <f>'[1]tab 13'!I23</f>
        <v>849.68788117959411</v>
      </c>
      <c r="J24" s="247">
        <f>'[1]tab 14'!F24</f>
        <v>-224.62760675272875</v>
      </c>
      <c r="K24" s="248">
        <f>'[1]tab 15'!F24</f>
        <v>540.57239057239349</v>
      </c>
    </row>
    <row r="25" spans="2:11" ht="15" x14ac:dyDescent="0.2">
      <c r="B25" s="163" t="s">
        <v>65</v>
      </c>
      <c r="C25" s="99" t="s">
        <v>45</v>
      </c>
      <c r="D25" s="233">
        <f>'[1]tab 5'!I25</f>
        <v>6892.1594684385391</v>
      </c>
      <c r="E25" s="233">
        <f>'[1]tab 9'!I24</f>
        <v>1874.7330960854092</v>
      </c>
      <c r="F25" s="234">
        <f>'[1]tab 10'!I24</f>
        <v>5073.9726027397264</v>
      </c>
      <c r="G25" s="235">
        <f>'[1]tab 11'!I24</f>
        <v>6956.2962962962965</v>
      </c>
      <c r="H25" s="236">
        <f>'[1]tab 12'!I24</f>
        <v>886.1111111111112</v>
      </c>
      <c r="I25" s="235">
        <f>'[1]tab 13'!I24</f>
        <v>6519.2034139402567</v>
      </c>
      <c r="J25" s="237">
        <f>'[1]tab 14'!F25</f>
        <v>18845.217391304344</v>
      </c>
      <c r="K25" s="238">
        <f>'[1]tab 15'!F25</f>
        <v>18783.333333333336</v>
      </c>
    </row>
    <row r="26" spans="2:11" ht="15" x14ac:dyDescent="0.2">
      <c r="B26" s="250"/>
      <c r="C26" s="83" t="s">
        <v>46</v>
      </c>
      <c r="D26" s="239">
        <f>'[1]tab 5'!I26</f>
        <v>7146.405228758169</v>
      </c>
      <c r="E26" s="239">
        <f>'[1]tab 9'!I25</f>
        <v>2232.5581395348836</v>
      </c>
      <c r="F26" s="239">
        <f>'[1]tab 10'!I25</f>
        <v>5726.9841269841272</v>
      </c>
      <c r="G26" s="240">
        <f>'[1]tab 11'!I25</f>
        <v>5026.666666666667</v>
      </c>
      <c r="H26" s="241">
        <f>'[1]tab 12'!I25</f>
        <v>1083.1775700934581</v>
      </c>
      <c r="I26" s="240">
        <f>'[1]tab 13'!I25</f>
        <v>8770.5128205128203</v>
      </c>
      <c r="J26" s="242">
        <f>'[1]tab 14'!F26</f>
        <v>19717.241379310344</v>
      </c>
      <c r="K26" s="243">
        <f>'[1]tab 15'!F26</f>
        <v>19893.548387096776</v>
      </c>
    </row>
    <row r="27" spans="2:11" ht="15" x14ac:dyDescent="0.2">
      <c r="B27" s="251"/>
      <c r="C27" s="94" t="s">
        <v>47</v>
      </c>
      <c r="D27" s="244">
        <f>'[1]tab 5'!I27</f>
        <v>254.24576031962988</v>
      </c>
      <c r="E27" s="244">
        <f>'[1]tab 9'!I26</f>
        <v>357.82504344947438</v>
      </c>
      <c r="F27" s="244">
        <f>'[1]tab 10'!I26</f>
        <v>653.01152424440079</v>
      </c>
      <c r="G27" s="245">
        <f>'[1]tab 11'!I26</f>
        <v>-1929.6296296296296</v>
      </c>
      <c r="H27" s="246">
        <f>'[1]tab 12'!I26</f>
        <v>197.06645898234694</v>
      </c>
      <c r="I27" s="245">
        <f>'[1]tab 13'!I26</f>
        <v>2251.3094065725636</v>
      </c>
      <c r="J27" s="247">
        <f>'[1]tab 14'!F27</f>
        <v>872.02398800599985</v>
      </c>
      <c r="K27" s="248">
        <f>'[1]tab 15'!F27</f>
        <v>1110.2150537634407</v>
      </c>
    </row>
    <row r="28" spans="2:11" ht="15" x14ac:dyDescent="0.2">
      <c r="B28" s="180" t="s">
        <v>66</v>
      </c>
      <c r="C28" s="83" t="s">
        <v>45</v>
      </c>
      <c r="D28" s="233">
        <f>'[1]tab 5'!I28</f>
        <v>10012.68577494692</v>
      </c>
      <c r="E28" s="233">
        <f>'[1]tab 9'!I27</f>
        <v>3109.1160220994475</v>
      </c>
      <c r="F28" s="234">
        <f>'[1]tab 10'!I27</f>
        <v>6266.304347826087</v>
      </c>
      <c r="G28" s="235">
        <f>'[1]tab 11'!I27</f>
        <v>5757.1428571428569</v>
      </c>
      <c r="H28" s="236">
        <f>'[1]tab 12'!I27</f>
        <v>914.9425287356321</v>
      </c>
      <c r="I28" s="235">
        <f>'[1]tab 13'!I27</f>
        <v>10693.640699523054</v>
      </c>
      <c r="J28" s="237">
        <f>'[1]tab 14'!F28</f>
        <v>17661.988304093564</v>
      </c>
      <c r="K28" s="238">
        <f>'[1]tab 15'!F28</f>
        <v>18213.77245508982</v>
      </c>
    </row>
    <row r="29" spans="2:11" ht="15" x14ac:dyDescent="0.2">
      <c r="B29" s="250"/>
      <c r="C29" s="83" t="s">
        <v>46</v>
      </c>
      <c r="D29" s="239">
        <f>'[1]tab 5'!I29</f>
        <v>20553.383458646615</v>
      </c>
      <c r="E29" s="239">
        <f>'[1]tab 9'!I28</f>
        <v>2372</v>
      </c>
      <c r="F29" s="239">
        <f>'[1]tab 10'!I28</f>
        <v>17350.617283950618</v>
      </c>
      <c r="G29" s="240">
        <f>'[1]tab 11'!I28</f>
        <v>0</v>
      </c>
      <c r="H29" s="241">
        <f>'[1]tab 12'!I28</f>
        <v>0</v>
      </c>
      <c r="I29" s="240">
        <f>'[1]tab 13'!I28</f>
        <v>330900</v>
      </c>
      <c r="J29" s="242">
        <f>'[1]tab 14'!F29</f>
        <v>0</v>
      </c>
      <c r="K29" s="243">
        <f>'[1]tab 15'!F29</f>
        <v>14259.375</v>
      </c>
    </row>
    <row r="30" spans="2:11" ht="15" x14ac:dyDescent="0.2">
      <c r="B30" s="252"/>
      <c r="C30" s="83" t="s">
        <v>47</v>
      </c>
      <c r="D30" s="244">
        <f>'[1]tab 5'!I30</f>
        <v>10540.697683699695</v>
      </c>
      <c r="E30" s="244">
        <f>'[1]tab 9'!I29</f>
        <v>-737.11602209944749</v>
      </c>
      <c r="F30" s="244">
        <f>'[1]tab 10'!I29</f>
        <v>11084.31293612453</v>
      </c>
      <c r="G30" s="245">
        <f>'[1]tab 11'!I29</f>
        <v>-5757.1428571428569</v>
      </c>
      <c r="H30" s="246">
        <f>'[1]tab 12'!I29</f>
        <v>-914.9425287356321</v>
      </c>
      <c r="I30" s="245">
        <f>'[1]tab 13'!I29</f>
        <v>320206.35930047696</v>
      </c>
      <c r="J30" s="247">
        <f>'[1]tab 14'!F30</f>
        <v>-17661.988304093564</v>
      </c>
      <c r="K30" s="248">
        <f>'[1]tab 15'!F30</f>
        <v>-3954.3974550898201</v>
      </c>
    </row>
    <row r="31" spans="2:11" ht="15" x14ac:dyDescent="0.2">
      <c r="B31" s="163" t="s">
        <v>67</v>
      </c>
      <c r="C31" s="99" t="s">
        <v>45</v>
      </c>
      <c r="D31" s="233">
        <f>'[1]tab 5'!I31</f>
        <v>4134.7932468803519</v>
      </c>
      <c r="E31" s="233">
        <f>'[1]tab 9'!I30</f>
        <v>3019.842829076621</v>
      </c>
      <c r="F31" s="234">
        <f>'[1]tab 10'!I30</f>
        <v>3472.2413793103447</v>
      </c>
      <c r="G31" s="235">
        <f>'[1]tab 11'!I30</f>
        <v>4979.8888888888887</v>
      </c>
      <c r="H31" s="236">
        <f>'[1]tab 12'!I30</f>
        <v>158.60128617363344</v>
      </c>
      <c r="I31" s="235">
        <f>'[1]tab 13'!I30</f>
        <v>7435.0245499181674</v>
      </c>
      <c r="J31" s="237">
        <f>'[1]tab 14'!F31</f>
        <v>16775.138121546963</v>
      </c>
      <c r="K31" s="238">
        <f>'[1]tab 15'!F31</f>
        <v>17574.193548387098</v>
      </c>
    </row>
    <row r="32" spans="2:11" x14ac:dyDescent="0.2">
      <c r="B32" s="249"/>
      <c r="C32" s="83" t="s">
        <v>46</v>
      </c>
      <c r="D32" s="239">
        <f>'[1]tab 5'!I32</f>
        <v>2306.5489330389996</v>
      </c>
      <c r="E32" s="239">
        <f>'[1]tab 9'!I31</f>
        <v>2887.8571428571431</v>
      </c>
      <c r="F32" s="239">
        <f>'[1]tab 10'!I31</f>
        <v>3674.0131578947371</v>
      </c>
      <c r="G32" s="240">
        <f>'[1]tab 11'!I31</f>
        <v>0</v>
      </c>
      <c r="H32" s="241">
        <f>'[1]tab 12'!I31</f>
        <v>163.641585295807</v>
      </c>
      <c r="I32" s="240">
        <f>'[1]tab 13'!I31</f>
        <v>15068.666666666668</v>
      </c>
      <c r="J32" s="242">
        <f>'[1]tab 14'!F32</f>
        <v>13571.666666666666</v>
      </c>
      <c r="K32" s="243">
        <f>'[1]tab 15'!F32</f>
        <v>14294.736842105263</v>
      </c>
    </row>
    <row r="33" spans="2:11" x14ac:dyDescent="0.2">
      <c r="B33" s="175"/>
      <c r="C33" s="94" t="s">
        <v>47</v>
      </c>
      <c r="D33" s="244">
        <f>'[1]tab 5'!I33</f>
        <v>7764.5726807888968</v>
      </c>
      <c r="E33" s="244">
        <f>'[1]tab 9'!I32</f>
        <v>-131.98568621947788</v>
      </c>
      <c r="F33" s="244">
        <f>'[1]tab 10'!I32</f>
        <v>201.77177858439245</v>
      </c>
      <c r="G33" s="245">
        <f>'[1]tab 11'!I32</f>
        <v>-4979.8888888888887</v>
      </c>
      <c r="H33" s="246">
        <f>'[1]tab 12'!I32</f>
        <v>176.25754527162971</v>
      </c>
      <c r="I33" s="245">
        <f>'[1]tab 13'!I32</f>
        <v>7633.6421167485005</v>
      </c>
      <c r="J33" s="247">
        <f>'[1]tab 14'!F33</f>
        <v>-3203.4714548802967</v>
      </c>
      <c r="K33" s="248">
        <f>'[1]tab 15'!F33</f>
        <v>-3279.4567062818351</v>
      </c>
    </row>
    <row r="34" spans="2:11" ht="15" x14ac:dyDescent="0.2">
      <c r="B34" s="180" t="s">
        <v>68</v>
      </c>
      <c r="C34" s="83" t="s">
        <v>45</v>
      </c>
      <c r="D34" s="233">
        <f>'[1]tab 5'!I34</f>
        <v>6815.3680816765191</v>
      </c>
      <c r="E34" s="233">
        <f>'[1]tab 9'!I33</f>
        <v>3106.9637883008359</v>
      </c>
      <c r="F34" s="234">
        <f>'[1]tab 10'!I33</f>
        <v>7723.7623762376243</v>
      </c>
      <c r="G34" s="235">
        <f>'[1]tab 11'!I33</f>
        <v>5619.6382428940569</v>
      </c>
      <c r="H34" s="236">
        <f>'[1]tab 12'!I33</f>
        <v>275.84541062801929</v>
      </c>
      <c r="I34" s="235">
        <f>'[1]tab 13'!I33</f>
        <v>7620.2725724020447</v>
      </c>
      <c r="J34" s="237">
        <f>'[1]tab 14'!F34</f>
        <v>18497.321428571428</v>
      </c>
      <c r="K34" s="238">
        <f>'[1]tab 15'!F34</f>
        <v>18622.222222222223</v>
      </c>
    </row>
    <row r="35" spans="2:11" x14ac:dyDescent="0.2">
      <c r="B35" s="249"/>
      <c r="C35" s="83" t="s">
        <v>46</v>
      </c>
      <c r="D35" s="239">
        <f>'[1]tab 5'!I35</f>
        <v>11442.820512820512</v>
      </c>
      <c r="E35" s="239">
        <f>'[1]tab 9'!I34</f>
        <v>3791.6666666666665</v>
      </c>
      <c r="F35" s="239">
        <f>'[1]tab 10'!I34</f>
        <v>6331.25</v>
      </c>
      <c r="G35" s="240">
        <f>'[1]tab 11'!I34</f>
        <v>0</v>
      </c>
      <c r="H35" s="241">
        <f>'[1]tab 12'!I34</f>
        <v>177.19298245614036</v>
      </c>
      <c r="I35" s="240">
        <f>'[1]tab 13'!I34</f>
        <v>18409.677419354841</v>
      </c>
      <c r="J35" s="242">
        <f>'[1]tab 14'!F35</f>
        <v>16392.592592592591</v>
      </c>
      <c r="K35" s="243">
        <f>'[1]tab 15'!F35</f>
        <v>14885.185185185184</v>
      </c>
    </row>
    <row r="36" spans="2:11" x14ac:dyDescent="0.2">
      <c r="B36" s="175"/>
      <c r="C36" s="94" t="s">
        <v>47</v>
      </c>
      <c r="D36" s="244">
        <f>'[1]tab 5'!I36</f>
        <v>4627.4524311439927</v>
      </c>
      <c r="E36" s="244">
        <f>'[1]tab 9'!I35</f>
        <v>684.70287836583066</v>
      </c>
      <c r="F36" s="244">
        <f>'[1]tab 10'!I35</f>
        <v>-1392.5123762376243</v>
      </c>
      <c r="G36" s="245">
        <f>'[1]tab 11'!I35</f>
        <v>-5619.6382428940569</v>
      </c>
      <c r="H36" s="246">
        <f>'[1]tab 12'!I35</f>
        <v>-98.652428171878938</v>
      </c>
      <c r="I36" s="245">
        <f>'[1]tab 13'!I35</f>
        <v>10789.404846952795</v>
      </c>
      <c r="J36" s="247">
        <f>'[1]tab 14'!F36</f>
        <v>-2104.7288359788363</v>
      </c>
      <c r="K36" s="248">
        <f>'[1]tab 15'!F36</f>
        <v>-3737.0370370370383</v>
      </c>
    </row>
    <row r="37" spans="2:11" ht="15" x14ac:dyDescent="0.2">
      <c r="B37" s="163" t="s">
        <v>69</v>
      </c>
      <c r="C37" s="99" t="s">
        <v>45</v>
      </c>
      <c r="D37" s="233">
        <f>'[1]tab 5'!I37</f>
        <v>7987.9577901924258</v>
      </c>
      <c r="E37" s="233">
        <f>'[1]tab 9'!I36</f>
        <v>2845.16129032258</v>
      </c>
      <c r="F37" s="234">
        <f>'[1]tab 10'!I36</f>
        <v>4237.9746835443038</v>
      </c>
      <c r="G37" s="235">
        <f>'[1]tab 11'!I36</f>
        <v>0</v>
      </c>
      <c r="H37" s="236">
        <f>'[1]tab 12'!I36</f>
        <v>1016.4835164835164</v>
      </c>
      <c r="I37" s="235">
        <f>'[1]tab 13'!I36</f>
        <v>8336.4485981308408</v>
      </c>
      <c r="J37" s="237">
        <f>'[1]tab 14'!F37</f>
        <v>18629.333333333336</v>
      </c>
      <c r="K37" s="238">
        <f>'[1]tab 15'!F37</f>
        <v>18905.755395683453</v>
      </c>
    </row>
    <row r="38" spans="2:11" x14ac:dyDescent="0.2">
      <c r="B38" s="249"/>
      <c r="C38" s="83" t="s">
        <v>46</v>
      </c>
      <c r="D38" s="239">
        <f>'[1]tab 5'!I38</f>
        <v>6961.3933236574749</v>
      </c>
      <c r="E38" s="239">
        <f>'[1]tab 9'!I37</f>
        <v>2722.2222222222222</v>
      </c>
      <c r="F38" s="239">
        <f>'[1]tab 10'!I37</f>
        <v>4560.7692307692305</v>
      </c>
      <c r="G38" s="240">
        <f>'[1]tab 11'!I37</f>
        <v>0</v>
      </c>
      <c r="H38" s="241">
        <f>'[1]tab 12'!I37</f>
        <v>813.76146788990832</v>
      </c>
      <c r="I38" s="240">
        <f>'[1]tab 13'!I37</f>
        <v>12517.08542713568</v>
      </c>
      <c r="J38" s="242">
        <f>'[1]tab 14'!F38</f>
        <v>16250</v>
      </c>
      <c r="K38" s="243">
        <f>'[1]tab 15'!F38</f>
        <v>15403.225806451612</v>
      </c>
    </row>
    <row r="39" spans="2:11" x14ac:dyDescent="0.2">
      <c r="B39" s="175"/>
      <c r="C39" s="94" t="s">
        <v>47</v>
      </c>
      <c r="D39" s="244">
        <f>'[1]tab 5'!I39</f>
        <v>-1026.564466534951</v>
      </c>
      <c r="E39" s="244">
        <f>'[1]tab 9'!I38</f>
        <v>-122.93906810035787</v>
      </c>
      <c r="F39" s="244">
        <f>'[1]tab 10'!I38</f>
        <v>322.79454722492665</v>
      </c>
      <c r="G39" s="245">
        <f>'[1]tab 11'!I38</f>
        <v>0</v>
      </c>
      <c r="H39" s="246">
        <f>'[1]tab 12'!I38</f>
        <v>-202.72204859360806</v>
      </c>
      <c r="I39" s="245">
        <f>'[1]tab 13'!I38</f>
        <v>4180.6368290048395</v>
      </c>
      <c r="J39" s="247">
        <f>'[1]tab 14'!F39</f>
        <v>-2379.3333333333358</v>
      </c>
      <c r="K39" s="248">
        <f>'[1]tab 15'!F39</f>
        <v>-3502.5295892318409</v>
      </c>
    </row>
    <row r="40" spans="2:11" ht="15" x14ac:dyDescent="0.2">
      <c r="B40" s="180" t="s">
        <v>70</v>
      </c>
      <c r="C40" s="83" t="s">
        <v>45</v>
      </c>
      <c r="D40" s="233">
        <f>'[1]tab 5'!I40</f>
        <v>5453.2981530343013</v>
      </c>
      <c r="E40" s="233">
        <f>'[1]tab 9'!I39</f>
        <v>3429.1666666666665</v>
      </c>
      <c r="F40" s="234">
        <f>'[1]tab 10'!I39</f>
        <v>5289.7810218978102</v>
      </c>
      <c r="G40" s="235">
        <f>'[1]tab 11'!I39</f>
        <v>6342.8571428571431</v>
      </c>
      <c r="H40" s="236">
        <f>'[1]tab 12'!I39</f>
        <v>265.64551422319477</v>
      </c>
      <c r="I40" s="235">
        <f>'[1]tab 13'!I39</f>
        <v>6871.5139442231075</v>
      </c>
      <c r="J40" s="237">
        <f>'[1]tab 14'!F40</f>
        <v>17982.142857142859</v>
      </c>
      <c r="K40" s="238">
        <f>'[1]tab 15'!F40</f>
        <v>17782.978723404256</v>
      </c>
    </row>
    <row r="41" spans="2:11" x14ac:dyDescent="0.2">
      <c r="B41" s="249"/>
      <c r="C41" s="83" t="s">
        <v>46</v>
      </c>
      <c r="D41" s="239">
        <f>'[1]tab 5'!I41</f>
        <v>4433.5127860026914</v>
      </c>
      <c r="E41" s="239">
        <f>'[1]tab 9'!I40</f>
        <v>3841.4285714285711</v>
      </c>
      <c r="F41" s="239">
        <f>'[1]tab 10'!I40</f>
        <v>5265.833333333333</v>
      </c>
      <c r="G41" s="240">
        <f>'[1]tab 11'!I40</f>
        <v>0</v>
      </c>
      <c r="H41" s="241">
        <f>'[1]tab 12'!I40</f>
        <v>296.78456591639866</v>
      </c>
      <c r="I41" s="240">
        <f>'[1]tab 13'!I40</f>
        <v>7838.7559808612441</v>
      </c>
      <c r="J41" s="242">
        <f>'[1]tab 14'!F41</f>
        <v>17722.222222222223</v>
      </c>
      <c r="K41" s="243">
        <f>'[1]tab 15'!F41</f>
        <v>20000</v>
      </c>
    </row>
    <row r="42" spans="2:11" x14ac:dyDescent="0.2">
      <c r="B42" s="175"/>
      <c r="C42" s="94" t="s">
        <v>47</v>
      </c>
      <c r="D42" s="244">
        <f>'[1]tab 5'!I42</f>
        <v>-1019.7853670316099</v>
      </c>
      <c r="E42" s="244">
        <f>'[1]tab 9'!I41</f>
        <v>412.26190476190459</v>
      </c>
      <c r="F42" s="244">
        <f>'[1]tab 10'!I41</f>
        <v>-23.947688564477176</v>
      </c>
      <c r="G42" s="245">
        <f>'[1]tab 11'!I41</f>
        <v>-6342.8571428571431</v>
      </c>
      <c r="H42" s="246">
        <f>'[1]tab 12'!I41</f>
        <v>31.139051693203896</v>
      </c>
      <c r="I42" s="245">
        <f>'[1]tab 13'!I41</f>
        <v>967.2420366381366</v>
      </c>
      <c r="J42" s="247">
        <f>'[1]tab 14'!F42</f>
        <v>-259.92063492063608</v>
      </c>
      <c r="K42" s="248">
        <f>'[1]tab 15'!F42</f>
        <v>2217.021276595744</v>
      </c>
    </row>
    <row r="43" spans="2:11" ht="15" x14ac:dyDescent="0.2">
      <c r="B43" s="163" t="s">
        <v>71</v>
      </c>
      <c r="C43" s="99" t="s">
        <v>45</v>
      </c>
      <c r="D43" s="233">
        <f>'[1]tab 5'!I43</f>
        <v>9364.1427328111386</v>
      </c>
      <c r="E43" s="233">
        <f>'[1]tab 9'!I42</f>
        <v>3197.5</v>
      </c>
      <c r="F43" s="234">
        <f>'[1]tab 10'!I42</f>
        <v>7361.7142857142853</v>
      </c>
      <c r="G43" s="235">
        <f>'[1]tab 11'!I42</f>
        <v>7686.0000000000009</v>
      </c>
      <c r="H43" s="236">
        <f>'[1]tab 12'!I42</f>
        <v>1331.7460317460318</v>
      </c>
      <c r="I43" s="235">
        <f>'[1]tab 13'!I42</f>
        <v>9068.6075949367078</v>
      </c>
      <c r="J43" s="237">
        <f>'[1]tab 14'!F43</f>
        <v>18939.053254437869</v>
      </c>
      <c r="K43" s="238">
        <f>'[1]tab 15'!F43</f>
        <v>13867.532467532466</v>
      </c>
    </row>
    <row r="44" spans="2:11" x14ac:dyDescent="0.2">
      <c r="B44" s="249"/>
      <c r="C44" s="83" t="s">
        <v>46</v>
      </c>
      <c r="D44" s="239">
        <f>'[1]tab 5'!I44</f>
        <v>9517.3020527859226</v>
      </c>
      <c r="E44" s="239">
        <f>'[1]tab 9'!I43</f>
        <v>10725</v>
      </c>
      <c r="F44" s="239">
        <f>'[1]tab 10'!I43</f>
        <v>6562.3853211009173</v>
      </c>
      <c r="G44" s="240">
        <f>'[1]tab 11'!I43</f>
        <v>0</v>
      </c>
      <c r="H44" s="241">
        <f>'[1]tab 12'!I43</f>
        <v>870</v>
      </c>
      <c r="I44" s="240">
        <f>'[1]tab 13'!I43</f>
        <v>14336.075949367087</v>
      </c>
      <c r="J44" s="242">
        <f>'[1]tab 14'!F44</f>
        <v>0</v>
      </c>
      <c r="K44" s="243">
        <f>'[1]tab 15'!F44</f>
        <v>0</v>
      </c>
    </row>
    <row r="45" spans="2:11" x14ac:dyDescent="0.2">
      <c r="B45" s="175"/>
      <c r="C45" s="94" t="s">
        <v>47</v>
      </c>
      <c r="D45" s="244">
        <f>'[1]tab 5'!I45</f>
        <v>153.15931997478401</v>
      </c>
      <c r="E45" s="244">
        <f>'[1]tab 9'!I44</f>
        <v>7527.5</v>
      </c>
      <c r="F45" s="244">
        <f>'[1]tab 10'!I44</f>
        <v>-799.32896461336804</v>
      </c>
      <c r="G45" s="245">
        <f>'[1]tab 11'!I44</f>
        <v>-7686.0000000000009</v>
      </c>
      <c r="H45" s="246">
        <f>'[1]tab 12'!I44</f>
        <v>-461.7460317460318</v>
      </c>
      <c r="I45" s="245">
        <f>'[1]tab 13'!I44</f>
        <v>5267.4683544303789</v>
      </c>
      <c r="J45" s="247">
        <f>'[1]tab 14'!F45</f>
        <v>-18939.053254437869</v>
      </c>
      <c r="K45" s="248">
        <f>'[1]tab 15'!F45</f>
        <v>-13867.532467532466</v>
      </c>
    </row>
    <row r="46" spans="2:11" ht="15" x14ac:dyDescent="0.2">
      <c r="B46" s="180" t="s">
        <v>72</v>
      </c>
      <c r="C46" s="83" t="s">
        <v>45</v>
      </c>
      <c r="D46" s="233">
        <f>'[1]tab 5'!I46</f>
        <v>7706.1506565307545</v>
      </c>
      <c r="E46" s="233">
        <f>'[1]tab 9'!I45</f>
        <v>2684.0236686390531</v>
      </c>
      <c r="F46" s="234">
        <f>'[1]tab 10'!I45</f>
        <v>6993.1034482758623</v>
      </c>
      <c r="G46" s="235">
        <f>'[1]tab 11'!I45</f>
        <v>5532.1428571428578</v>
      </c>
      <c r="H46" s="236">
        <f>'[1]tab 12'!I45</f>
        <v>795.83333333333337</v>
      </c>
      <c r="I46" s="235">
        <f>'[1]tab 13'!I45</f>
        <v>6565.1960784313724</v>
      </c>
      <c r="J46" s="237">
        <f>'[1]tab 14'!F46</f>
        <v>18754.878048780491</v>
      </c>
      <c r="K46" s="238">
        <f>'[1]tab 15'!F46</f>
        <v>18779.999999999996</v>
      </c>
    </row>
    <row r="47" spans="2:11" x14ac:dyDescent="0.2">
      <c r="B47" s="249"/>
      <c r="C47" s="83" t="s">
        <v>46</v>
      </c>
      <c r="D47" s="239">
        <f>'[1]tab 5'!I47</f>
        <v>5776.0517799352756</v>
      </c>
      <c r="E47" s="239">
        <f>'[1]tab 9'!I46</f>
        <v>1845.6896551724137</v>
      </c>
      <c r="F47" s="239">
        <f>'[1]tab 10'!I46</f>
        <v>3584.090909090909</v>
      </c>
      <c r="G47" s="240">
        <f>'[1]tab 11'!I46</f>
        <v>4117.7570093457944</v>
      </c>
      <c r="H47" s="241">
        <f>'[1]tab 12'!I46</f>
        <v>764</v>
      </c>
      <c r="I47" s="240">
        <f>'[1]tab 13'!I46</f>
        <v>6627.1523178807947</v>
      </c>
      <c r="J47" s="242">
        <f>'[1]tab 14'!F47</f>
        <v>19117.307692307695</v>
      </c>
      <c r="K47" s="243">
        <f>'[1]tab 15'!F47</f>
        <v>18918.75</v>
      </c>
    </row>
    <row r="48" spans="2:11" x14ac:dyDescent="0.2">
      <c r="B48" s="175"/>
      <c r="C48" s="94" t="s">
        <v>47</v>
      </c>
      <c r="D48" s="244">
        <f>'[1]tab 5'!I48</f>
        <v>-1930.0988765954789</v>
      </c>
      <c r="E48" s="244">
        <f>'[1]tab 9'!I47</f>
        <v>-838.33401346663936</v>
      </c>
      <c r="F48" s="244">
        <f>'[1]tab 10'!I47</f>
        <v>-3409.0125391849533</v>
      </c>
      <c r="G48" s="245">
        <f>'[1]tab 11'!I47</f>
        <v>-1414.3858477970634</v>
      </c>
      <c r="H48" s="246">
        <f>'[1]tab 12'!I47</f>
        <v>-31.833333333333371</v>
      </c>
      <c r="I48" s="245">
        <f>'[1]tab 13'!I47</f>
        <v>61.956239449422355</v>
      </c>
      <c r="J48" s="247">
        <f>'[1]tab 14'!F48</f>
        <v>362.42964352720446</v>
      </c>
      <c r="K48" s="248">
        <f>'[1]tab 15'!F48</f>
        <v>138.75000000000364</v>
      </c>
    </row>
    <row r="49" spans="2:11" ht="15" x14ac:dyDescent="0.2">
      <c r="B49" s="163" t="s">
        <v>73</v>
      </c>
      <c r="C49" s="99" t="s">
        <v>45</v>
      </c>
      <c r="D49" s="233">
        <f>'[1]tab 5'!I49</f>
        <v>5284.608891389983</v>
      </c>
      <c r="E49" s="233">
        <f>'[1]tab 9'!I48</f>
        <v>2639.2461197339244</v>
      </c>
      <c r="F49" s="234">
        <f>'[1]tab 10'!I48</f>
        <v>4863.6363636363631</v>
      </c>
      <c r="G49" s="235">
        <f>'[1]tab 11'!I48</f>
        <v>6634.4736842105267</v>
      </c>
      <c r="H49" s="236">
        <f>'[1]tab 12'!I48</f>
        <v>971.6718266253871</v>
      </c>
      <c r="I49" s="235">
        <f>'[1]tab 13'!I48</f>
        <v>6861.3737734165925</v>
      </c>
      <c r="J49" s="237">
        <f>'[1]tab 14'!F49</f>
        <v>17536.312849162012</v>
      </c>
      <c r="K49" s="238">
        <f>'[1]tab 15'!F49</f>
        <v>18346.774193548386</v>
      </c>
    </row>
    <row r="50" spans="2:11" x14ac:dyDescent="0.2">
      <c r="B50" s="249"/>
      <c r="C50" s="83" t="s">
        <v>46</v>
      </c>
      <c r="D50" s="239">
        <f>'[1]tab 5'!I50</f>
        <v>5553.3546325878597</v>
      </c>
      <c r="E50" s="239">
        <f>'[1]tab 9'!I49</f>
        <v>2454.255319148936</v>
      </c>
      <c r="F50" s="239">
        <f>'[1]tab 10'!I49</f>
        <v>7320.3252032520322</v>
      </c>
      <c r="G50" s="240">
        <f>'[1]tab 11'!I49</f>
        <v>5345.2991452991446</v>
      </c>
      <c r="H50" s="241">
        <f>'[1]tab 12'!I49</f>
        <v>521.03960396039611</v>
      </c>
      <c r="I50" s="240">
        <f>'[1]tab 13'!I49</f>
        <v>10728.155339805826</v>
      </c>
      <c r="J50" s="242">
        <f>'[1]tab 14'!F50</f>
        <v>12815.555555555557</v>
      </c>
      <c r="K50" s="243">
        <f>'[1]tab 15'!F50</f>
        <v>13652.380952380952</v>
      </c>
    </row>
    <row r="51" spans="2:11" x14ac:dyDescent="0.2">
      <c r="B51" s="175"/>
      <c r="C51" s="94" t="s">
        <v>47</v>
      </c>
      <c r="D51" s="244">
        <f>'[1]tab 5'!I51</f>
        <v>268.74574119787667</v>
      </c>
      <c r="E51" s="244">
        <f>'[1]tab 9'!I50</f>
        <v>-184.99080058498839</v>
      </c>
      <c r="F51" s="244">
        <f>'[1]tab 10'!I50</f>
        <v>2456.6888396156692</v>
      </c>
      <c r="G51" s="245">
        <f>'[1]tab 11'!I50</f>
        <v>-1289.1745389113821</v>
      </c>
      <c r="H51" s="246">
        <f>'[1]tab 12'!I50</f>
        <v>-450.63222266499099</v>
      </c>
      <c r="I51" s="245">
        <f>'[1]tab 13'!I50</f>
        <v>3866.7815663892334</v>
      </c>
      <c r="J51" s="247">
        <f>'[1]tab 14'!F51</f>
        <v>-4720.7572936064553</v>
      </c>
      <c r="K51" s="248">
        <f>'[1]tab 15'!F51</f>
        <v>-4694.3932411674341</v>
      </c>
    </row>
    <row r="52" spans="2:11" ht="15" x14ac:dyDescent="0.2">
      <c r="B52" s="195" t="s">
        <v>74</v>
      </c>
      <c r="C52" s="83" t="s">
        <v>45</v>
      </c>
      <c r="D52" s="233">
        <f>'[1]tab 5'!I52</f>
        <v>5993.1082981715881</v>
      </c>
      <c r="E52" s="233">
        <f>'[1]tab 9'!I51</f>
        <v>2285.204755614267</v>
      </c>
      <c r="F52" s="234">
        <f>'[1]tab 10'!I51</f>
        <v>4648.2758620689656</v>
      </c>
      <c r="G52" s="235">
        <f>'[1]tab 11'!I51</f>
        <v>9090</v>
      </c>
      <c r="H52" s="236">
        <f>'[1]tab 12'!I51</f>
        <v>1254.4412607449858</v>
      </c>
      <c r="I52" s="235">
        <f>'[1]tab 13'!I51</f>
        <v>6580.9976247030872</v>
      </c>
      <c r="J52" s="237">
        <f>'[1]tab 14'!F52</f>
        <v>16096.296296296297</v>
      </c>
      <c r="K52" s="238">
        <f>'[1]tab 15'!F52</f>
        <v>16978.87323943662</v>
      </c>
    </row>
    <row r="53" spans="2:11" x14ac:dyDescent="0.2">
      <c r="B53" s="249"/>
      <c r="C53" s="83" t="s">
        <v>46</v>
      </c>
      <c r="D53" s="239">
        <f>'[1]tab 5'!I53</f>
        <v>6434.7781217750271</v>
      </c>
      <c r="E53" s="239">
        <f>'[1]tab 9'!I52</f>
        <v>2010.1063829787233</v>
      </c>
      <c r="F53" s="239">
        <f>'[1]tab 10'!I52</f>
        <v>8555.2631578947367</v>
      </c>
      <c r="G53" s="240">
        <f>'[1]tab 11'!I52</f>
        <v>9066.6666666666661</v>
      </c>
      <c r="H53" s="241">
        <f>'[1]tab 12'!I52</f>
        <v>688.0733944954128</v>
      </c>
      <c r="I53" s="240">
        <f>'[1]tab 13'!I52</f>
        <v>9462.4664879356569</v>
      </c>
      <c r="J53" s="242">
        <f>'[1]tab 14'!F53</f>
        <v>12385.470085470084</v>
      </c>
      <c r="K53" s="243">
        <f>'[1]tab 15'!F53</f>
        <v>12388.461538461539</v>
      </c>
    </row>
    <row r="54" spans="2:11" x14ac:dyDescent="0.2">
      <c r="B54" s="175"/>
      <c r="C54" s="94" t="s">
        <v>47</v>
      </c>
      <c r="D54" s="244">
        <f>'[1]tab 5'!I54</f>
        <v>441.669823603439</v>
      </c>
      <c r="E54" s="244">
        <f>'[1]tab 9'!I53</f>
        <v>-275.09837263554368</v>
      </c>
      <c r="F54" s="244">
        <f>'[1]tab 10'!I53</f>
        <v>3906.9872958257711</v>
      </c>
      <c r="G54" s="245">
        <f>'[1]tab 11'!I53</f>
        <v>-23.33333333333394</v>
      </c>
      <c r="H54" s="246">
        <f>'[1]tab 12'!I53</f>
        <v>-566.36786624957301</v>
      </c>
      <c r="I54" s="245">
        <f>'[1]tab 13'!I53</f>
        <v>2881.4688632325697</v>
      </c>
      <c r="J54" s="247">
        <f>'[1]tab 14'!F54</f>
        <v>-3710.8262108262134</v>
      </c>
      <c r="K54" s="248">
        <f>'[1]tab 15'!F54</f>
        <v>-4590.4117009750807</v>
      </c>
    </row>
    <row r="55" spans="2:11" ht="15" x14ac:dyDescent="0.2">
      <c r="B55" s="163" t="s">
        <v>75</v>
      </c>
      <c r="C55" s="99" t="s">
        <v>45</v>
      </c>
      <c r="D55" s="233">
        <f>'[1]tab 5'!I55</f>
        <v>7778.3817951959536</v>
      </c>
      <c r="E55" s="233">
        <f>'[1]tab 9'!I54</f>
        <v>3073.7704918032787</v>
      </c>
      <c r="F55" s="234">
        <f>'[1]tab 10'!I54</f>
        <v>6760.0858369098705</v>
      </c>
      <c r="G55" s="235">
        <f>'[1]tab 11'!I54</f>
        <v>4545.8646616541355</v>
      </c>
      <c r="H55" s="236">
        <f>'[1]tab 12'!I54</f>
        <v>1023.5294117647059</v>
      </c>
      <c r="I55" s="235">
        <f>'[1]tab 13'!I54</f>
        <v>7851.8193224592214</v>
      </c>
      <c r="J55" s="237">
        <f>'[1]tab 14'!F55</f>
        <v>17522.492401215804</v>
      </c>
      <c r="K55" s="238">
        <f>'[1]tab 15'!F55</f>
        <v>25219.318181818184</v>
      </c>
    </row>
    <row r="56" spans="2:11" x14ac:dyDescent="0.2">
      <c r="B56" s="249"/>
      <c r="C56" s="83" t="s">
        <v>46</v>
      </c>
      <c r="D56" s="239">
        <f>'[1]tab 5'!I56</f>
        <v>12851.498637602181</v>
      </c>
      <c r="E56" s="239">
        <f>'[1]tab 9'!I55</f>
        <v>5600</v>
      </c>
      <c r="F56" s="239">
        <f>'[1]tab 10'!I55</f>
        <v>9890.54054054054</v>
      </c>
      <c r="G56" s="240">
        <f>'[1]tab 11'!I55</f>
        <v>0</v>
      </c>
      <c r="H56" s="241">
        <f>'[1]tab 12'!I55</f>
        <v>1100.4901960784314</v>
      </c>
      <c r="I56" s="240">
        <f>'[1]tab 13'!I55</f>
        <v>25720.833333333336</v>
      </c>
      <c r="J56" s="242">
        <f>'[1]tab 14'!F56</f>
        <v>18429.752066115703</v>
      </c>
      <c r="K56" s="243">
        <f>'[1]tab 15'!F56</f>
        <v>19473.170731707316</v>
      </c>
    </row>
    <row r="57" spans="2:11" x14ac:dyDescent="0.2">
      <c r="B57" s="175"/>
      <c r="C57" s="94" t="s">
        <v>47</v>
      </c>
      <c r="D57" s="244">
        <f>'[1]tab 5'!I57</f>
        <v>5073.1168424062271</v>
      </c>
      <c r="E57" s="244">
        <f>'[1]tab 9'!I56</f>
        <v>2526.2295081967213</v>
      </c>
      <c r="F57" s="244">
        <f>'[1]tab 10'!I56</f>
        <v>3130.4547036306694</v>
      </c>
      <c r="G57" s="245">
        <f>'[1]tab 11'!I56</f>
        <v>-4545.8646616541355</v>
      </c>
      <c r="H57" s="246">
        <f>'[1]tab 12'!I56</f>
        <v>76.960784313725526</v>
      </c>
      <c r="I57" s="245">
        <f>'[1]tab 13'!I56</f>
        <v>17869.014010874114</v>
      </c>
      <c r="J57" s="247">
        <f>'[1]tab 14'!F57</f>
        <v>907.25966489989878</v>
      </c>
      <c r="K57" s="248">
        <f>'[1]tab 15'!F57</f>
        <v>-5746.1474501108678</v>
      </c>
    </row>
    <row r="58" spans="2:11" ht="15" x14ac:dyDescent="0.2">
      <c r="B58" s="180" t="s">
        <v>76</v>
      </c>
      <c r="C58" s="83" t="s">
        <v>45</v>
      </c>
      <c r="D58" s="233">
        <f>'[1]tab 5'!I58</f>
        <v>4936.4089235434258</v>
      </c>
      <c r="E58" s="233">
        <f>'[1]tab 9'!I57</f>
        <v>3277.2334293948129</v>
      </c>
      <c r="F58" s="234">
        <f>'[1]tab 10'!I57</f>
        <v>3545.6553755522827</v>
      </c>
      <c r="G58" s="235">
        <f>'[1]tab 11'!I57</f>
        <v>5329.7008547008545</v>
      </c>
      <c r="H58" s="236">
        <f>'[1]tab 12'!I57</f>
        <v>327.60141093474425</v>
      </c>
      <c r="I58" s="235">
        <f>'[1]tab 13'!I57</f>
        <v>6425.7186081694399</v>
      </c>
      <c r="J58" s="237">
        <f>'[1]tab 14'!F58</f>
        <v>17441.290322580644</v>
      </c>
      <c r="K58" s="238">
        <f>'[1]tab 15'!F58</f>
        <v>18740.506329113923</v>
      </c>
    </row>
    <row r="59" spans="2:11" x14ac:dyDescent="0.2">
      <c r="B59" s="249"/>
      <c r="C59" s="83" t="s">
        <v>46</v>
      </c>
      <c r="D59" s="239">
        <f>'[1]tab 5'!I59</f>
        <v>3163.5304659498206</v>
      </c>
      <c r="E59" s="239">
        <f>'[1]tab 9'!I58</f>
        <v>1960.5839416058395</v>
      </c>
      <c r="F59" s="239">
        <f>'[1]tab 10'!I58</f>
        <v>2902.9919447640964</v>
      </c>
      <c r="G59" s="240">
        <f>'[1]tab 11'!I58</f>
        <v>4425.1533742331285</v>
      </c>
      <c r="H59" s="241">
        <f>'[1]tab 12'!I58</f>
        <v>274.71999999999997</v>
      </c>
      <c r="I59" s="240">
        <f>'[1]tab 13'!I58</f>
        <v>9017.1206225680926</v>
      </c>
      <c r="J59" s="242">
        <f>'[1]tab 14'!F59</f>
        <v>12666.666666666666</v>
      </c>
      <c r="K59" s="243">
        <f>'[1]tab 15'!F59</f>
        <v>20000</v>
      </c>
    </row>
    <row r="60" spans="2:11" x14ac:dyDescent="0.2">
      <c r="B60" s="175"/>
      <c r="C60" s="94" t="s">
        <v>47</v>
      </c>
      <c r="D60" s="244">
        <f>'[1]tab 5'!I60</f>
        <v>-1772.8784575936052</v>
      </c>
      <c r="E60" s="244">
        <f>'[1]tab 9'!I59</f>
        <v>-1316.6494877889734</v>
      </c>
      <c r="F60" s="244">
        <f>'[1]tab 10'!I59</f>
        <v>-642.66343078818636</v>
      </c>
      <c r="G60" s="245">
        <f>'[1]tab 11'!I59</f>
        <v>-904.54748046772602</v>
      </c>
      <c r="H60" s="246">
        <f>'[1]tab 12'!I59</f>
        <v>-52.881410934744281</v>
      </c>
      <c r="I60" s="245">
        <f>'[1]tab 13'!I59</f>
        <v>2591.4020143986527</v>
      </c>
      <c r="J60" s="247">
        <f>'[1]tab 14'!F60</f>
        <v>-4774.6236559139779</v>
      </c>
      <c r="K60" s="248">
        <f>'[1]tab 15'!F60</f>
        <v>1259.4936708860769</v>
      </c>
    </row>
    <row r="61" spans="2:11" ht="15" x14ac:dyDescent="0.2">
      <c r="B61" s="163" t="s">
        <v>77</v>
      </c>
      <c r="C61" s="99" t="s">
        <v>45</v>
      </c>
      <c r="D61" s="233">
        <f>'[1]tab 5'!I61</f>
        <v>6277.0287677114638</v>
      </c>
      <c r="E61" s="233">
        <f>'[1]tab 9'!I60</f>
        <v>3549.6688741721855</v>
      </c>
      <c r="F61" s="234">
        <f>'[1]tab 10'!I60</f>
        <v>6083.1168831168834</v>
      </c>
      <c r="G61" s="235">
        <f>'[1]tab 11'!I60</f>
        <v>5774.6081504702188</v>
      </c>
      <c r="H61" s="236">
        <f>'[1]tab 12'!I60</f>
        <v>1079.646017699115</v>
      </c>
      <c r="I61" s="235">
        <f>'[1]tab 13'!I60</f>
        <v>6158.4082156611039</v>
      </c>
      <c r="J61" s="237">
        <f>'[1]tab 14'!F61</f>
        <v>18608.571428571431</v>
      </c>
      <c r="K61" s="238">
        <f>'[1]tab 15'!F61</f>
        <v>18675.247524752474</v>
      </c>
    </row>
    <row r="62" spans="2:11" x14ac:dyDescent="0.2">
      <c r="B62" s="249"/>
      <c r="C62" s="83" t="s">
        <v>46</v>
      </c>
      <c r="D62" s="239">
        <f>'[1]tab 5'!I62</f>
        <v>8605.6060606060619</v>
      </c>
      <c r="E62" s="239">
        <f>'[1]tab 9'!I61</f>
        <v>2845.0261780104711</v>
      </c>
      <c r="F62" s="239">
        <f>'[1]tab 10'!I61</f>
        <v>10869.186046511628</v>
      </c>
      <c r="G62" s="240">
        <f>'[1]tab 11'!I61</f>
        <v>12628.571428571429</v>
      </c>
      <c r="H62" s="241">
        <f>'[1]tab 12'!I61</f>
        <v>1093.6507936507937</v>
      </c>
      <c r="I62" s="240">
        <f>'[1]tab 13'!I61</f>
        <v>21215.463917525773</v>
      </c>
      <c r="J62" s="242">
        <f>'[1]tab 14'!F62</f>
        <v>14801.85185185185</v>
      </c>
      <c r="K62" s="243">
        <f>'[1]tab 15'!F62</f>
        <v>15833.333333333334</v>
      </c>
    </row>
    <row r="63" spans="2:11" x14ac:dyDescent="0.2">
      <c r="B63" s="175"/>
      <c r="C63" s="94" t="s">
        <v>47</v>
      </c>
      <c r="D63" s="244">
        <f>'[1]tab 5'!I63</f>
        <v>2328.577292894598</v>
      </c>
      <c r="E63" s="244">
        <f>'[1]tab 9'!I62</f>
        <v>-704.64269616171441</v>
      </c>
      <c r="F63" s="244">
        <f>'[1]tab 10'!I62</f>
        <v>4786.0691633947445</v>
      </c>
      <c r="G63" s="245">
        <f>'[1]tab 11'!I62</f>
        <v>6853.9632781012106</v>
      </c>
      <c r="H63" s="246">
        <f>'[1]tab 12'!I62</f>
        <v>14.004775951678766</v>
      </c>
      <c r="I63" s="245">
        <f>'[1]tab 13'!I62</f>
        <v>15057.055701864669</v>
      </c>
      <c r="J63" s="247">
        <f>'[1]tab 14'!F63</f>
        <v>-3806.7195767195808</v>
      </c>
      <c r="K63" s="248">
        <f>'[1]tab 15'!F63</f>
        <v>-2841.9141914191405</v>
      </c>
    </row>
    <row r="64" spans="2:11" ht="15" x14ac:dyDescent="0.2">
      <c r="B64" s="180" t="s">
        <v>78</v>
      </c>
      <c r="C64" s="83" t="s">
        <v>45</v>
      </c>
      <c r="D64" s="233">
        <f>'[1]tab 5'!I64</f>
        <v>6271.8427835051543</v>
      </c>
      <c r="E64" s="233">
        <f>'[1]tab 9'!I63</f>
        <v>3202.0080321285136</v>
      </c>
      <c r="F64" s="234">
        <f>'[1]tab 10'!I63</f>
        <v>4449.7890295358648</v>
      </c>
      <c r="G64" s="235">
        <f>'[1]tab 11'!I63</f>
        <v>6917.2413793103451</v>
      </c>
      <c r="H64" s="236">
        <f>'[1]tab 12'!I63</f>
        <v>157.08661417322833</v>
      </c>
      <c r="I64" s="235">
        <f>'[1]tab 13'!I63</f>
        <v>7052.3105360443633</v>
      </c>
      <c r="J64" s="237">
        <f>'[1]tab 14'!F64</f>
        <v>18563.636363636364</v>
      </c>
      <c r="K64" s="238">
        <f>'[1]tab 15'!F64</f>
        <v>18660.416666666668</v>
      </c>
    </row>
    <row r="65" spans="2:11" x14ac:dyDescent="0.2">
      <c r="B65" s="249"/>
      <c r="C65" s="83" t="s">
        <v>46</v>
      </c>
      <c r="D65" s="239">
        <f>'[1]tab 5'!I65</f>
        <v>6143.0232558139533</v>
      </c>
      <c r="E65" s="239">
        <f>'[1]tab 9'!I64</f>
        <v>2827.3972602739727</v>
      </c>
      <c r="F65" s="239">
        <f>'[1]tab 10'!I64</f>
        <v>9392.4731182795695</v>
      </c>
      <c r="G65" s="240">
        <f>'[1]tab 11'!I64</f>
        <v>8028.2051282051279</v>
      </c>
      <c r="H65" s="241">
        <f>'[1]tab 12'!I64</f>
        <v>164.33121019108279</v>
      </c>
      <c r="I65" s="240">
        <f>'[1]tab 13'!I64</f>
        <v>8297.2477064220184</v>
      </c>
      <c r="J65" s="242">
        <f>'[1]tab 14'!F65</f>
        <v>18953.846153846152</v>
      </c>
      <c r="K65" s="243">
        <f>'[1]tab 15'!F65</f>
        <v>18621.052631578947</v>
      </c>
    </row>
    <row r="66" spans="2:11" x14ac:dyDescent="0.2">
      <c r="B66" s="175"/>
      <c r="C66" s="94" t="s">
        <v>47</v>
      </c>
      <c r="D66" s="244">
        <f>'[1]tab 5'!I66</f>
        <v>-128.81952769120107</v>
      </c>
      <c r="E66" s="244">
        <f>'[1]tab 9'!I65</f>
        <v>-374.61077185454087</v>
      </c>
      <c r="F66" s="244">
        <f>'[1]tab 10'!I65</f>
        <v>4942.6840887437047</v>
      </c>
      <c r="G66" s="245">
        <f>'[1]tab 11'!I65</f>
        <v>1110.9637488947828</v>
      </c>
      <c r="H66" s="246">
        <f>'[1]tab 12'!I65</f>
        <v>7.2445960178544624</v>
      </c>
      <c r="I66" s="245">
        <f>'[1]tab 13'!I65</f>
        <v>1244.9371703776551</v>
      </c>
      <c r="J66" s="247">
        <f>'[1]tab 14'!F66</f>
        <v>390.20979020978848</v>
      </c>
      <c r="K66" s="248">
        <f>'[1]tab 15'!F66</f>
        <v>-39.364035087721277</v>
      </c>
    </row>
    <row r="67" spans="2:11" ht="15.75" x14ac:dyDescent="0.25">
      <c r="B67" s="196"/>
      <c r="C67" s="197" t="s">
        <v>45</v>
      </c>
      <c r="D67" s="233">
        <f>'[1]tab 5'!I67</f>
        <v>6519.8684075254441</v>
      </c>
      <c r="E67" s="233">
        <f>'[1]tab 9'!I66</f>
        <v>2831.7939814814822</v>
      </c>
      <c r="F67" s="234">
        <f>'[1]tab 10'!I66</f>
        <v>5070.2063628546848</v>
      </c>
      <c r="G67" s="235">
        <f>'[1]tab 11'!I66</f>
        <v>6078.3276171811203</v>
      </c>
      <c r="H67" s="236">
        <f>'[1]tab 12'!I66</f>
        <v>551.81791309488631</v>
      </c>
      <c r="I67" s="235">
        <f>'[1]tab 13'!I66</f>
        <v>7184.7409121354212</v>
      </c>
      <c r="J67" s="237">
        <f>'[1]tab 14'!F67</f>
        <v>18027.320644216692</v>
      </c>
      <c r="K67" s="238">
        <f>'[1]tab 15'!F67</f>
        <v>18551.605504587154</v>
      </c>
    </row>
    <row r="68" spans="2:11" ht="15.75" x14ac:dyDescent="0.25">
      <c r="B68" s="253" t="s">
        <v>79</v>
      </c>
      <c r="C68" s="254" t="s">
        <v>46</v>
      </c>
      <c r="D68" s="239">
        <f>'[1]tab 5'!I68</f>
        <v>6034.1562669560499</v>
      </c>
      <c r="E68" s="239">
        <f>'[1]tab 9'!I67</f>
        <v>2871.1547238703783</v>
      </c>
      <c r="F68" s="239">
        <f>'[1]tab 10'!I67</f>
        <v>5758.8971763452309</v>
      </c>
      <c r="G68" s="240">
        <f>'[1]tab 11'!I67</f>
        <v>5996.3725490196075</v>
      </c>
      <c r="H68" s="241">
        <f>'[1]tab 12'!I67</f>
        <v>435.04576872781621</v>
      </c>
      <c r="I68" s="240">
        <f>'[1]tab 13'!I67</f>
        <v>10958.537643740508</v>
      </c>
      <c r="J68" s="242">
        <f>'[1]tab 14'!F68</f>
        <v>15960.778128286014</v>
      </c>
      <c r="K68" s="243">
        <f>'[1]tab 15'!F68</f>
        <v>16609.057971014488</v>
      </c>
    </row>
    <row r="69" spans="2:11" ht="15.75" x14ac:dyDescent="0.25">
      <c r="B69" s="206"/>
      <c r="C69" s="206" t="s">
        <v>47</v>
      </c>
      <c r="D69" s="244">
        <f>'[1]tab 5'!I69</f>
        <v>-485.71214056939425</v>
      </c>
      <c r="E69" s="244">
        <f>'[1]tab 9'!I68</f>
        <v>39.36</v>
      </c>
      <c r="F69" s="244">
        <f>'[1]tab 10'!I68</f>
        <v>688.69081349054613</v>
      </c>
      <c r="G69" s="245">
        <f>'[1]tab 11'!I68</f>
        <v>-81.955068161512827</v>
      </c>
      <c r="H69" s="246">
        <f>'[1]tab 12'!I68</f>
        <v>-116.7721443670701</v>
      </c>
      <c r="I69" s="245">
        <f>'[1]tab 13'!I68</f>
        <v>3773.7967316050872</v>
      </c>
      <c r="J69" s="247">
        <f>'[1]tab 14'!F69</f>
        <v>-2066.5425159306778</v>
      </c>
      <c r="K69" s="248">
        <f>'[1]tab 15'!F69</f>
        <v>-1942.547533572666</v>
      </c>
    </row>
    <row r="70" spans="2:11" x14ac:dyDescent="0.2">
      <c r="B70" t="s">
        <v>49</v>
      </c>
    </row>
    <row r="71" spans="2:11" x14ac:dyDescent="0.2">
      <c r="B71" t="s">
        <v>50</v>
      </c>
    </row>
    <row r="72" spans="2:11" x14ac:dyDescent="0.2">
      <c r="B72" s="73" t="s">
        <v>51</v>
      </c>
    </row>
  </sheetData>
  <mergeCells count="4">
    <mergeCell ref="J1:K1"/>
    <mergeCell ref="B2:K2"/>
    <mergeCell ref="B5:C5"/>
    <mergeCell ref="B6:C6"/>
  </mergeCells>
  <pageMargins left="0.31" right="0.38" top="0.56000000000000005" bottom="0.53" header="0.5" footer="0.5"/>
  <pageSetup paperSize="9" scale="6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72"/>
  <sheetViews>
    <sheetView zoomScaleNormal="100" workbookViewId="0">
      <selection activeCell="E9" sqref="E9"/>
    </sheetView>
  </sheetViews>
  <sheetFormatPr defaultRowHeight="12.75" x14ac:dyDescent="0.2"/>
  <cols>
    <col min="1" max="1" width="9.140625" style="73"/>
    <col min="2" max="2" width="22.7109375" style="73" customWidth="1"/>
    <col min="3" max="3" width="2.7109375" style="73" customWidth="1"/>
    <col min="4" max="4" width="13.42578125" style="73" customWidth="1"/>
    <col min="5" max="5" width="14" style="73" customWidth="1"/>
    <col min="6" max="6" width="14.42578125" style="73" customWidth="1"/>
    <col min="7" max="7" width="12.7109375" style="73" customWidth="1"/>
    <col min="8" max="8" width="14.28515625" style="73" customWidth="1"/>
    <col min="9" max="9" width="14.5703125" style="73" customWidth="1"/>
    <col min="10" max="10" width="13.7109375" style="73" customWidth="1"/>
    <col min="11" max="11" width="14.7109375" style="73" customWidth="1"/>
    <col min="12" max="16384" width="9.140625" style="73"/>
  </cols>
  <sheetData>
    <row r="1" spans="2:11" ht="15.75" x14ac:dyDescent="0.25">
      <c r="J1" s="212" t="s">
        <v>88</v>
      </c>
      <c r="K1" s="212"/>
    </row>
    <row r="2" spans="2:11" ht="47.25" customHeight="1" x14ac:dyDescent="0.25">
      <c r="B2" s="74" t="s">
        <v>89</v>
      </c>
      <c r="C2" s="74"/>
      <c r="D2" s="74"/>
      <c r="E2" s="74"/>
      <c r="F2" s="74"/>
      <c r="G2" s="74"/>
      <c r="H2" s="74"/>
      <c r="I2" s="74"/>
      <c r="J2" s="74"/>
      <c r="K2" s="74"/>
    </row>
    <row r="3" spans="2:11" ht="30.75" customHeight="1" x14ac:dyDescent="0.2"/>
    <row r="5" spans="2:11" s="232" customFormat="1" ht="38.25" x14ac:dyDescent="0.2">
      <c r="B5" s="214" t="s">
        <v>35</v>
      </c>
      <c r="C5" s="215"/>
      <c r="D5" s="216" t="s">
        <v>30</v>
      </c>
      <c r="E5" s="255" t="s">
        <v>29</v>
      </c>
      <c r="F5" s="216" t="s">
        <v>5</v>
      </c>
      <c r="G5" s="255" t="s">
        <v>6</v>
      </c>
      <c r="H5" s="216" t="s">
        <v>90</v>
      </c>
      <c r="I5" s="216" t="s">
        <v>8</v>
      </c>
      <c r="J5" s="255" t="s">
        <v>83</v>
      </c>
      <c r="K5" s="216" t="s">
        <v>84</v>
      </c>
    </row>
    <row r="6" spans="2:11" x14ac:dyDescent="0.2">
      <c r="B6" s="156">
        <v>1</v>
      </c>
      <c r="C6" s="157"/>
      <c r="D6" s="218">
        <v>2</v>
      </c>
      <c r="E6" s="256">
        <v>3</v>
      </c>
      <c r="F6" s="257">
        <v>4</v>
      </c>
      <c r="G6" s="256">
        <v>5</v>
      </c>
      <c r="H6" s="257">
        <v>6</v>
      </c>
      <c r="I6" s="218">
        <v>7</v>
      </c>
      <c r="J6" s="256">
        <v>9</v>
      </c>
      <c r="K6" s="257">
        <v>10</v>
      </c>
    </row>
    <row r="7" spans="2:11" ht="15" x14ac:dyDescent="0.2">
      <c r="B7" s="163" t="s">
        <v>59</v>
      </c>
      <c r="C7" s="99" t="s">
        <v>45</v>
      </c>
      <c r="D7" s="234">
        <f>'[1]tab 5'!J7</f>
        <v>14826.932270916333</v>
      </c>
      <c r="E7" s="234">
        <f>'[1]tab 9'!J6</f>
        <v>4470.5426356589151</v>
      </c>
      <c r="F7" s="235">
        <f>'[1]tab 10'!J6</f>
        <v>14006.603773584906</v>
      </c>
      <c r="G7" s="258">
        <f>'[1]tab 11'!J6</f>
        <v>23992.178770949722</v>
      </c>
      <c r="H7" s="235">
        <f>'[1]tab 12'!J6</f>
        <v>2021.7741935483868</v>
      </c>
      <c r="I7" s="235">
        <f>'[1]tab 13'!J6</f>
        <v>20128.961748633879</v>
      </c>
      <c r="J7" s="259">
        <f>'[1]tab 14'!F7</f>
        <v>19256.157635467978</v>
      </c>
      <c r="K7" s="260">
        <f>'[1]tab 15'!F7</f>
        <v>18969.30693069307</v>
      </c>
    </row>
    <row r="8" spans="2:11" ht="13.5" x14ac:dyDescent="0.25">
      <c r="B8" s="169"/>
      <c r="C8" s="88" t="s">
        <v>46</v>
      </c>
      <c r="D8" s="239">
        <f>'[1]tab 5'!J8</f>
        <v>13319.999999999998</v>
      </c>
      <c r="E8" s="239">
        <f>'[1]tab 9'!J7</f>
        <v>7070.2127659574471</v>
      </c>
      <c r="F8" s="240">
        <f>'[1]tab 10'!J7</f>
        <v>9968.6868686868675</v>
      </c>
      <c r="G8" s="172">
        <f>'[1]tab 11'!J7</f>
        <v>0</v>
      </c>
      <c r="H8" s="240">
        <f>'[1]tab 12'!J7</f>
        <v>3738.1818181818185</v>
      </c>
      <c r="I8" s="240">
        <f>'[1]tab 13'!J7</f>
        <v>20952.222222222223</v>
      </c>
      <c r="J8" s="261">
        <f>'[1]tab 14'!F8</f>
        <v>18741.333333333332</v>
      </c>
      <c r="K8" s="242">
        <f>'[1]tab 15'!F8</f>
        <v>18722.222222222223</v>
      </c>
    </row>
    <row r="9" spans="2:11" x14ac:dyDescent="0.2">
      <c r="B9" s="175"/>
      <c r="C9" s="94" t="s">
        <v>47</v>
      </c>
      <c r="D9" s="244">
        <f>'[1]tab 5'!J9</f>
        <v>-1506.9322709163353</v>
      </c>
      <c r="E9" s="244">
        <f>'[1]tab 9'!J8</f>
        <v>2599.6701302985321</v>
      </c>
      <c r="F9" s="245">
        <f>'[1]tab 10'!J8</f>
        <v>-4037.9169048980384</v>
      </c>
      <c r="G9" s="194">
        <f>'[1]tab 11'!J8</f>
        <v>-23992.178770949722</v>
      </c>
      <c r="H9" s="245">
        <f>'[1]tab 12'!J8</f>
        <v>1716.4076246334316</v>
      </c>
      <c r="I9" s="245">
        <f>'[1]tab 13'!J8</f>
        <v>823.2604735883433</v>
      </c>
      <c r="J9" s="262">
        <f>'[1]tab 14'!F9</f>
        <v>-514.82430213464613</v>
      </c>
      <c r="K9" s="247">
        <f>'[1]tab 15'!F9</f>
        <v>-247.08470847084754</v>
      </c>
    </row>
    <row r="10" spans="2:11" ht="15" x14ac:dyDescent="0.2">
      <c r="B10" s="180" t="s">
        <v>60</v>
      </c>
      <c r="C10" s="83" t="s">
        <v>45</v>
      </c>
      <c r="D10" s="234">
        <f>'[1]tab 5'!J10</f>
        <v>18098.837209302328</v>
      </c>
      <c r="E10" s="234">
        <f>'[1]tab 9'!J9</f>
        <v>9857.3529411764703</v>
      </c>
      <c r="F10" s="235">
        <f>'[1]tab 10'!J9</f>
        <v>14846.896551724139</v>
      </c>
      <c r="G10" s="258">
        <f>'[1]tab 11'!J9</f>
        <v>20381.249999999996</v>
      </c>
      <c r="H10" s="235">
        <f>'[1]tab 12'!J9</f>
        <v>2550.0000000000005</v>
      </c>
      <c r="I10" s="235">
        <f>'[1]tab 13'!J9</f>
        <v>29968.181818181816</v>
      </c>
      <c r="J10" s="259">
        <f>'[1]tab 14'!F10</f>
        <v>19124.731182795698</v>
      </c>
      <c r="K10" s="260">
        <f>'[1]tab 15'!F10</f>
        <v>19310</v>
      </c>
    </row>
    <row r="11" spans="2:11" ht="13.5" x14ac:dyDescent="0.25">
      <c r="B11" s="169"/>
      <c r="C11" s="88" t="s">
        <v>46</v>
      </c>
      <c r="D11" s="239">
        <f>'[1]tab 5'!J11</f>
        <v>12848.691099476442</v>
      </c>
      <c r="E11" s="239">
        <f>'[1]tab 9'!J10</f>
        <v>20180</v>
      </c>
      <c r="F11" s="240">
        <f>'[1]tab 10'!J10</f>
        <v>12484.831460674159</v>
      </c>
      <c r="G11" s="172">
        <f>'[1]tab 11'!J10</f>
        <v>8142.8571428571422</v>
      </c>
      <c r="H11" s="240">
        <f>'[1]tab 12'!J10</f>
        <v>5053.125</v>
      </c>
      <c r="I11" s="240">
        <f>'[1]tab 13'!J10</f>
        <v>15558.904109589041</v>
      </c>
      <c r="J11" s="261">
        <f>'[1]tab 14'!F11</f>
        <v>13735.483870967742</v>
      </c>
      <c r="K11" s="242">
        <f>'[1]tab 15'!F11</f>
        <v>15940.540540540538</v>
      </c>
    </row>
    <row r="12" spans="2:11" x14ac:dyDescent="0.2">
      <c r="B12" s="183"/>
      <c r="C12" s="83" t="s">
        <v>47</v>
      </c>
      <c r="D12" s="244">
        <f>'[1]tab 5'!J12</f>
        <v>-5250.146109825886</v>
      </c>
      <c r="E12" s="244">
        <f>'[1]tab 9'!J11</f>
        <v>10322.64705882353</v>
      </c>
      <c r="F12" s="245">
        <f>'[1]tab 10'!J11</f>
        <v>-2362.0650910499808</v>
      </c>
      <c r="G12" s="194">
        <f>'[1]tab 11'!J11</f>
        <v>-12238.392857142855</v>
      </c>
      <c r="H12" s="245">
        <f>'[1]tab 12'!J11</f>
        <v>2503.1249999999995</v>
      </c>
      <c r="I12" s="245">
        <f>'[1]tab 13'!J11</f>
        <v>-14409.277708592776</v>
      </c>
      <c r="J12" s="262">
        <f>'[1]tab 14'!F12</f>
        <v>-5389.2473118279559</v>
      </c>
      <c r="K12" s="247">
        <f>'[1]tab 15'!F12</f>
        <v>-3369.4594594594619</v>
      </c>
    </row>
    <row r="13" spans="2:11" ht="15" x14ac:dyDescent="0.2">
      <c r="B13" s="163" t="s">
        <v>61</v>
      </c>
      <c r="C13" s="99" t="s">
        <v>45</v>
      </c>
      <c r="D13" s="234">
        <f>'[1]tab 5'!J13</f>
        <v>16828.684210526317</v>
      </c>
      <c r="E13" s="234">
        <f>'[1]tab 9'!J12</f>
        <v>12737.5</v>
      </c>
      <c r="F13" s="235">
        <f>'[1]tab 10'!J12</f>
        <v>9871.0280373831774</v>
      </c>
      <c r="G13" s="258">
        <f>'[1]tab 11'!J12</f>
        <v>15423.076923076924</v>
      </c>
      <c r="H13" s="235">
        <f>'[1]tab 12'!J12</f>
        <v>5840</v>
      </c>
      <c r="I13" s="235">
        <f>'[1]tab 13'!J12</f>
        <v>20294.19087136929</v>
      </c>
      <c r="J13" s="259">
        <f>'[1]tab 14'!F13</f>
        <v>18503.804347826088</v>
      </c>
      <c r="K13" s="260">
        <f>'[1]tab 15'!F13</f>
        <v>18246.428571428572</v>
      </c>
    </row>
    <row r="14" spans="2:11" ht="13.5" x14ac:dyDescent="0.25">
      <c r="B14" s="169"/>
      <c r="C14" s="88" t="s">
        <v>46</v>
      </c>
      <c r="D14" s="239">
        <f>'[1]tab 5'!J14</f>
        <v>10487.673956262426</v>
      </c>
      <c r="E14" s="239">
        <f>'[1]tab 9'!J13</f>
        <v>8211.7647058823513</v>
      </c>
      <c r="F14" s="240">
        <f>'[1]tab 10'!J13</f>
        <v>9835.8974358974374</v>
      </c>
      <c r="G14" s="172">
        <f>'[1]tab 11'!J13</f>
        <v>15650</v>
      </c>
      <c r="H14" s="240">
        <f>'[1]tab 12'!J13</f>
        <v>1631.0344827586205</v>
      </c>
      <c r="I14" s="240">
        <f>'[1]tab 13'!J13</f>
        <v>10546.666666666666</v>
      </c>
      <c r="J14" s="261">
        <f>'[1]tab 14'!F14</f>
        <v>15000</v>
      </c>
      <c r="K14" s="242">
        <f>'[1]tab 15'!F14</f>
        <v>15000</v>
      </c>
    </row>
    <row r="15" spans="2:11" x14ac:dyDescent="0.2">
      <c r="B15" s="175"/>
      <c r="C15" s="94" t="s">
        <v>47</v>
      </c>
      <c r="D15" s="244">
        <f>'[1]tab 5'!J15</f>
        <v>-6341.0102542638906</v>
      </c>
      <c r="E15" s="244">
        <f>'[1]tab 9'!J14</f>
        <v>-4525.7352941176487</v>
      </c>
      <c r="F15" s="245">
        <f>'[1]tab 10'!J14</f>
        <v>-35.130601485740044</v>
      </c>
      <c r="G15" s="194">
        <f>'[1]tab 11'!J14</f>
        <v>226.92307692307622</v>
      </c>
      <c r="H15" s="245">
        <f>'[1]tab 12'!J14</f>
        <v>-4208.9655172413795</v>
      </c>
      <c r="I15" s="245">
        <f>'[1]tab 13'!J14</f>
        <v>-9747.524204702624</v>
      </c>
      <c r="J15" s="262">
        <f>'[1]tab 14'!F15</f>
        <v>-3503.8043478260879</v>
      </c>
      <c r="K15" s="247">
        <f>'[1]tab 15'!F15</f>
        <v>-3246.4285714285725</v>
      </c>
    </row>
    <row r="16" spans="2:11" ht="15" x14ac:dyDescent="0.2">
      <c r="B16" s="180" t="s">
        <v>62</v>
      </c>
      <c r="C16" s="83" t="s">
        <v>45</v>
      </c>
      <c r="D16" s="234">
        <f>'[1]tab 5'!J16</f>
        <v>13637.323659814589</v>
      </c>
      <c r="E16" s="234">
        <f>'[1]tab 9'!J15</f>
        <v>6363.5964912280706</v>
      </c>
      <c r="F16" s="235">
        <f>'[1]tab 10'!J15</f>
        <v>5320</v>
      </c>
      <c r="G16" s="258">
        <f>'[1]tab 11'!J15</f>
        <v>13790</v>
      </c>
      <c r="H16" s="235">
        <f>'[1]tab 12'!J15</f>
        <v>3880.6451612903224</v>
      </c>
      <c r="I16" s="235">
        <f>'[1]tab 13'!J15</f>
        <v>14597.125097125097</v>
      </c>
      <c r="J16" s="259">
        <f>'[1]tab 14'!F16</f>
        <v>17846.643109540637</v>
      </c>
      <c r="K16" s="260">
        <f>'[1]tab 15'!F16</f>
        <v>17926.013513513513</v>
      </c>
    </row>
    <row r="17" spans="2:11" ht="13.5" x14ac:dyDescent="0.25">
      <c r="B17" s="169"/>
      <c r="C17" s="88" t="s">
        <v>46</v>
      </c>
      <c r="D17" s="239">
        <f>'[1]tab 5'!J17</f>
        <v>10287.236084452974</v>
      </c>
      <c r="E17" s="239">
        <f>'[1]tab 9'!J16</f>
        <v>11948</v>
      </c>
      <c r="F17" s="240">
        <f>'[1]tab 10'!J16</f>
        <v>4322.8070175438597</v>
      </c>
      <c r="G17" s="172">
        <f>'[1]tab 11'!J16</f>
        <v>10613.461538461537</v>
      </c>
      <c r="H17" s="240">
        <f>'[1]tab 12'!J16</f>
        <v>2862.6666666666665</v>
      </c>
      <c r="I17" s="240">
        <f>'[1]tab 13'!J16</f>
        <v>11600.954198473282</v>
      </c>
      <c r="J17" s="261">
        <f>'[1]tab 14'!F17</f>
        <v>14639.000000000002</v>
      </c>
      <c r="K17" s="242">
        <f>'[1]tab 15'!F17</f>
        <v>14442.105263157895</v>
      </c>
    </row>
    <row r="18" spans="2:11" x14ac:dyDescent="0.2">
      <c r="B18" s="183"/>
      <c r="C18" s="83" t="s">
        <v>47</v>
      </c>
      <c r="D18" s="244">
        <f>'[1]tab 5'!J18</f>
        <v>-3350.0875753616147</v>
      </c>
      <c r="E18" s="244">
        <f>'[1]tab 9'!J17</f>
        <v>5584.4035087719294</v>
      </c>
      <c r="F18" s="245">
        <f>'[1]tab 10'!J17</f>
        <v>-997.19298245614027</v>
      </c>
      <c r="G18" s="194">
        <f>'[1]tab 11'!J17</f>
        <v>-3176.5384615384628</v>
      </c>
      <c r="H18" s="245">
        <f>'[1]tab 12'!J17</f>
        <v>-1017.9784946236559</v>
      </c>
      <c r="I18" s="245">
        <f>'[1]tab 13'!J17</f>
        <v>-2996.1708986518152</v>
      </c>
      <c r="J18" s="262">
        <f>'[1]tab 14'!F18</f>
        <v>-3207.6431095406351</v>
      </c>
      <c r="K18" s="247">
        <f>'[1]tab 15'!F18</f>
        <v>-3483.9082503556183</v>
      </c>
    </row>
    <row r="19" spans="2:11" ht="15" x14ac:dyDescent="0.2">
      <c r="B19" s="163" t="s">
        <v>63</v>
      </c>
      <c r="C19" s="99" t="s">
        <v>45</v>
      </c>
      <c r="D19" s="234">
        <f>'[1]tab 5'!J19</f>
        <v>12706.997084548106</v>
      </c>
      <c r="E19" s="234">
        <f>'[1]tab 9'!J18</f>
        <v>14221.830985915492</v>
      </c>
      <c r="F19" s="235">
        <f>'[1]tab 10'!J18</f>
        <v>4750.617283950618</v>
      </c>
      <c r="G19" s="258">
        <f>'[1]tab 11'!J18</f>
        <v>13409.848484848484</v>
      </c>
      <c r="H19" s="235">
        <f>'[1]tab 12'!J18</f>
        <v>5257.1428571428569</v>
      </c>
      <c r="I19" s="235">
        <f>'[1]tab 13'!J18</f>
        <v>9331.5508021390378</v>
      </c>
      <c r="J19" s="259">
        <f>'[1]tab 14'!F19</f>
        <v>18117.83783783784</v>
      </c>
      <c r="K19" s="260">
        <f>'[1]tab 15'!F19</f>
        <v>18623.868312757204</v>
      </c>
    </row>
    <row r="20" spans="2:11" ht="13.5" x14ac:dyDescent="0.25">
      <c r="B20" s="169"/>
      <c r="C20" s="88" t="s">
        <v>46</v>
      </c>
      <c r="D20" s="239">
        <f>'[1]tab 5'!J20</f>
        <v>9331.2672176308533</v>
      </c>
      <c r="E20" s="239">
        <f>'[1]tab 9'!J19</f>
        <v>8888.04347826087</v>
      </c>
      <c r="F20" s="240">
        <f>'[1]tab 10'!J19</f>
        <v>3944.5544554455446</v>
      </c>
      <c r="G20" s="172">
        <f>'[1]tab 11'!J19</f>
        <v>10000</v>
      </c>
      <c r="H20" s="240">
        <f>'[1]tab 12'!J19</f>
        <v>1984.6153846153848</v>
      </c>
      <c r="I20" s="240">
        <f>'[1]tab 13'!J19</f>
        <v>9506.8119891008173</v>
      </c>
      <c r="J20" s="261">
        <f>'[1]tab 14'!F20</f>
        <v>19387.878787878788</v>
      </c>
      <c r="K20" s="242">
        <f>'[1]tab 15'!F20</f>
        <v>18800</v>
      </c>
    </row>
    <row r="21" spans="2:11" x14ac:dyDescent="0.2">
      <c r="B21" s="175"/>
      <c r="C21" s="94" t="s">
        <v>47</v>
      </c>
      <c r="D21" s="244">
        <f>'[1]tab 5'!J21</f>
        <v>-3375.7298669172524</v>
      </c>
      <c r="E21" s="244">
        <f>'[1]tab 9'!J20</f>
        <v>-5333.7875076546225</v>
      </c>
      <c r="F21" s="245">
        <f>'[1]tab 10'!J20</f>
        <v>-806.06282850507341</v>
      </c>
      <c r="G21" s="194">
        <f>'[1]tab 11'!J20</f>
        <v>-3409.8484848484841</v>
      </c>
      <c r="H21" s="245">
        <f>'[1]tab 12'!J20</f>
        <v>-3272.5274725274721</v>
      </c>
      <c r="I21" s="245">
        <f>'[1]tab 13'!J20</f>
        <v>175.26118696177946</v>
      </c>
      <c r="J21" s="262">
        <f>'[1]tab 14'!F21</f>
        <v>1270.0409500409478</v>
      </c>
      <c r="K21" s="247">
        <f>'[1]tab 15'!F21</f>
        <v>176.13168724279603</v>
      </c>
    </row>
    <row r="22" spans="2:11" ht="15" x14ac:dyDescent="0.2">
      <c r="B22" s="180" t="s">
        <v>64</v>
      </c>
      <c r="C22" s="83" t="s">
        <v>45</v>
      </c>
      <c r="D22" s="234">
        <f>'[1]tab 5'!J22</f>
        <v>13079.141835518474</v>
      </c>
      <c r="E22" s="234">
        <f>'[1]tab 9'!J21</f>
        <v>5899.5260663507106</v>
      </c>
      <c r="F22" s="235">
        <f>'[1]tab 10'!J21</f>
        <v>8440.8450704225343</v>
      </c>
      <c r="G22" s="258">
        <f>'[1]tab 11'!J21</f>
        <v>29125</v>
      </c>
      <c r="H22" s="235">
        <f>'[1]tab 12'!J21</f>
        <v>19288.888888888887</v>
      </c>
      <c r="I22" s="235">
        <f>'[1]tab 13'!J21</f>
        <v>14536.363636363638</v>
      </c>
      <c r="J22" s="259">
        <f>'[1]tab 14'!F22</f>
        <v>18900.943396226416</v>
      </c>
      <c r="K22" s="260">
        <f>'[1]tab 15'!F22</f>
        <v>19101.85185185185</v>
      </c>
    </row>
    <row r="23" spans="2:11" ht="13.5" x14ac:dyDescent="0.25">
      <c r="B23" s="169"/>
      <c r="C23" s="88" t="s">
        <v>46</v>
      </c>
      <c r="D23" s="239">
        <f>'[1]tab 5'!J23</f>
        <v>11242.941176470586</v>
      </c>
      <c r="E23" s="239">
        <f>'[1]tab 9'!J22</f>
        <v>9830.5555555555566</v>
      </c>
      <c r="F23" s="240">
        <f>'[1]tab 10'!J22</f>
        <v>6574.782608695652</v>
      </c>
      <c r="G23" s="172">
        <f>'[1]tab 11'!J22</f>
        <v>8800</v>
      </c>
      <c r="H23" s="240">
        <f>'[1]tab 12'!J22</f>
        <v>6188.8888888888887</v>
      </c>
      <c r="I23" s="240">
        <f>'[1]tab 13'!J22</f>
        <v>11975.700934579439</v>
      </c>
      <c r="J23" s="261">
        <f>'[1]tab 14'!F23</f>
        <v>18676.315789473687</v>
      </c>
      <c r="K23" s="242">
        <f>'[1]tab 15'!F23</f>
        <v>19642.424242424244</v>
      </c>
    </row>
    <row r="24" spans="2:11" x14ac:dyDescent="0.2">
      <c r="B24" s="183"/>
      <c r="C24" s="83" t="s">
        <v>47</v>
      </c>
      <c r="D24" s="244">
        <f>'[1]tab 5'!J24</f>
        <v>-1836.2006590478886</v>
      </c>
      <c r="E24" s="244">
        <f>'[1]tab 9'!J23</f>
        <v>3931.029489204846</v>
      </c>
      <c r="F24" s="245">
        <f>'[1]tab 10'!J23</f>
        <v>-1866.0624617268822</v>
      </c>
      <c r="G24" s="194">
        <f>'[1]tab 11'!J23</f>
        <v>-20325</v>
      </c>
      <c r="H24" s="245">
        <f>'[1]tab 12'!J23</f>
        <v>-13099.999999999998</v>
      </c>
      <c r="I24" s="245">
        <f>'[1]tab 13'!J23</f>
        <v>-2560.6627017841984</v>
      </c>
      <c r="J24" s="262">
        <f>'[1]tab 14'!F24</f>
        <v>-224.62760675272875</v>
      </c>
      <c r="K24" s="247">
        <f>'[1]tab 15'!F24</f>
        <v>540.57239057239349</v>
      </c>
    </row>
    <row r="25" spans="2:11" ht="15" x14ac:dyDescent="0.2">
      <c r="B25" s="163" t="s">
        <v>65</v>
      </c>
      <c r="C25" s="99" t="s">
        <v>45</v>
      </c>
      <c r="D25" s="234">
        <f>'[1]tab 5'!J25</f>
        <v>14326.933701657459</v>
      </c>
      <c r="E25" s="234">
        <f>'[1]tab 9'!J24</f>
        <v>3873.5294117647054</v>
      </c>
      <c r="F25" s="235">
        <f>'[1]tab 10'!J24</f>
        <v>7123.0769230769229</v>
      </c>
      <c r="G25" s="258">
        <f>'[1]tab 11'!J24</f>
        <v>18413.725490196081</v>
      </c>
      <c r="H25" s="235">
        <f>'[1]tab 12'!J24</f>
        <v>4350.0000000000009</v>
      </c>
      <c r="I25" s="235">
        <f>'[1]tab 13'!J24</f>
        <v>17763.56589147287</v>
      </c>
      <c r="J25" s="259">
        <f>'[1]tab 14'!F25</f>
        <v>18845.217391304344</v>
      </c>
      <c r="K25" s="260">
        <f>'[1]tab 15'!F25</f>
        <v>18783.333333333336</v>
      </c>
    </row>
    <row r="26" spans="2:11" ht="15.75" x14ac:dyDescent="0.25">
      <c r="B26" s="189"/>
      <c r="C26" s="88" t="s">
        <v>46</v>
      </c>
      <c r="D26" s="239">
        <f>'[1]tab 5'!J26</f>
        <v>10446.496815286624</v>
      </c>
      <c r="E26" s="239">
        <f>'[1]tab 9'!J25</f>
        <v>3000</v>
      </c>
      <c r="F26" s="240">
        <f>'[1]tab 10'!J25</f>
        <v>7216</v>
      </c>
      <c r="G26" s="172">
        <f>'[1]tab 11'!J25</f>
        <v>18850</v>
      </c>
      <c r="H26" s="240">
        <f>'[1]tab 12'!J25</f>
        <v>1655.7142857142858</v>
      </c>
      <c r="I26" s="240">
        <f>'[1]tab 13'!J25</f>
        <v>14555.319148936171</v>
      </c>
      <c r="J26" s="261">
        <f>'[1]tab 14'!F26</f>
        <v>19717.241379310344</v>
      </c>
      <c r="K26" s="242">
        <f>'[1]tab 15'!F26</f>
        <v>19893.548387096776</v>
      </c>
    </row>
    <row r="27" spans="2:11" ht="15" x14ac:dyDescent="0.2">
      <c r="B27" s="190"/>
      <c r="C27" s="94" t="s">
        <v>47</v>
      </c>
      <c r="D27" s="244">
        <f>'[1]tab 5'!J27</f>
        <v>-3880.4368863708351</v>
      </c>
      <c r="E27" s="244">
        <f>'[1]tab 9'!J26</f>
        <v>-873.5294117647054</v>
      </c>
      <c r="F27" s="245">
        <f>'[1]tab 10'!J26</f>
        <v>92.923076923077133</v>
      </c>
      <c r="G27" s="194">
        <f>'[1]tab 11'!J26</f>
        <v>436.2745098039195</v>
      </c>
      <c r="H27" s="245">
        <f>'[1]tab 12'!J26</f>
        <v>-2694.2857142857151</v>
      </c>
      <c r="I27" s="245">
        <f>'[1]tab 13'!J26</f>
        <v>-3208.2467425366995</v>
      </c>
      <c r="J27" s="262">
        <f>'[1]tab 14'!F27</f>
        <v>872.02398800599985</v>
      </c>
      <c r="K27" s="247">
        <f>'[1]tab 15'!F27</f>
        <v>1110.2150537634407</v>
      </c>
    </row>
    <row r="28" spans="2:11" ht="15" x14ac:dyDescent="0.2">
      <c r="B28" s="180" t="s">
        <v>66</v>
      </c>
      <c r="C28" s="83" t="s">
        <v>45</v>
      </c>
      <c r="D28" s="234">
        <f>'[1]tab 5'!J28</f>
        <v>16933.482944344705</v>
      </c>
      <c r="E28" s="234">
        <f>'[1]tab 9'!J27</f>
        <v>9872.8070175438588</v>
      </c>
      <c r="F28" s="235">
        <f>'[1]tab 10'!J27</f>
        <v>13836</v>
      </c>
      <c r="G28" s="258">
        <f>'[1]tab 11'!J27</f>
        <v>60450</v>
      </c>
      <c r="H28" s="235">
        <f>'[1]tab 12'!J27</f>
        <v>4422.2222222222217</v>
      </c>
      <c r="I28" s="235">
        <f>'[1]tab 13'!J27</f>
        <v>19440.173410404626</v>
      </c>
      <c r="J28" s="259">
        <f>'[1]tab 14'!F28</f>
        <v>17661.988304093564</v>
      </c>
      <c r="K28" s="260">
        <f>'[1]tab 15'!F28</f>
        <v>18213.77245508982</v>
      </c>
    </row>
    <row r="29" spans="2:11" ht="15.75" x14ac:dyDescent="0.25">
      <c r="B29" s="189"/>
      <c r="C29" s="88" t="s">
        <v>46</v>
      </c>
      <c r="D29" s="239">
        <f>'[1]tab 5'!J29</f>
        <v>11342.738589211616</v>
      </c>
      <c r="E29" s="239">
        <f>'[1]tab 9'!J28</f>
        <v>6177.083333333333</v>
      </c>
      <c r="F29" s="240">
        <f>'[1]tab 10'!J28</f>
        <v>8267.0588235294126</v>
      </c>
      <c r="G29" s="172">
        <f>'[1]tab 11'!J28</f>
        <v>0</v>
      </c>
      <c r="H29" s="240">
        <f>'[1]tab 12'!J28</f>
        <v>0</v>
      </c>
      <c r="I29" s="240">
        <f>'[1]tab 13'!J28</f>
        <v>14772.321428571429</v>
      </c>
      <c r="J29" s="261">
        <f>'[1]tab 14'!F29</f>
        <v>0</v>
      </c>
      <c r="K29" s="242">
        <f>'[1]tab 15'!F29</f>
        <v>14259.375</v>
      </c>
    </row>
    <row r="30" spans="2:11" ht="15" x14ac:dyDescent="0.2">
      <c r="B30" s="191"/>
      <c r="C30" s="83" t="s">
        <v>47</v>
      </c>
      <c r="D30" s="244">
        <f>'[1]tab 5'!J30</f>
        <v>-5590.7443551330889</v>
      </c>
      <c r="E30" s="244">
        <f>'[1]tab 9'!J29</f>
        <v>-3695.7236842105258</v>
      </c>
      <c r="F30" s="245">
        <f>'[1]tab 10'!J29</f>
        <v>-5568.9411764705874</v>
      </c>
      <c r="G30" s="194">
        <f>'[1]tab 11'!J29</f>
        <v>-60450</v>
      </c>
      <c r="H30" s="245">
        <f>'[1]tab 12'!J29</f>
        <v>7959.9999999999991</v>
      </c>
      <c r="I30" s="245">
        <f>'[1]tab 13'!J29</f>
        <v>-4667.851981833197</v>
      </c>
      <c r="J30" s="262">
        <f>'[1]tab 14'!F30</f>
        <v>-17661.988304093564</v>
      </c>
      <c r="K30" s="247">
        <f>'[1]tab 15'!F30</f>
        <v>-3954.3974550898201</v>
      </c>
    </row>
    <row r="31" spans="2:11" ht="15" x14ac:dyDescent="0.2">
      <c r="B31" s="163" t="s">
        <v>67</v>
      </c>
      <c r="C31" s="99" t="s">
        <v>45</v>
      </c>
      <c r="D31" s="234">
        <f>'[1]tab 5'!J31</f>
        <v>11694.740484429063</v>
      </c>
      <c r="E31" s="234">
        <f>'[1]tab 9'!J30</f>
        <v>6892.8251121076228</v>
      </c>
      <c r="F31" s="235">
        <f>'[1]tab 10'!J30</f>
        <v>7244.2446043165473</v>
      </c>
      <c r="G31" s="258">
        <f>'[1]tab 11'!J30</f>
        <v>15039.932885906039</v>
      </c>
      <c r="H31" s="235">
        <f>'[1]tab 12'!J30</f>
        <v>828.99159663865555</v>
      </c>
      <c r="I31" s="235">
        <f>'[1]tab 13'!J30</f>
        <v>27532.121212121216</v>
      </c>
      <c r="J31" s="259">
        <f>'[1]tab 14'!F31</f>
        <v>16775.138121546963</v>
      </c>
      <c r="K31" s="260">
        <f>'[1]tab 15'!F31</f>
        <v>17574.193548387098</v>
      </c>
    </row>
    <row r="32" spans="2:11" ht="13.5" x14ac:dyDescent="0.25">
      <c r="B32" s="169"/>
      <c r="C32" s="88" t="s">
        <v>46</v>
      </c>
      <c r="D32" s="239">
        <f>'[1]tab 5'!J32</f>
        <v>8564.4808743169415</v>
      </c>
      <c r="E32" s="239">
        <f>'[1]tab 9'!J31</f>
        <v>6125.757575757576</v>
      </c>
      <c r="F32" s="240">
        <f>'[1]tab 10'!J31</f>
        <v>7949.4661921708193</v>
      </c>
      <c r="G32" s="172">
        <f>'[1]tab 11'!J31</f>
        <v>0</v>
      </c>
      <c r="H32" s="240">
        <f>'[1]tab 12'!J31</f>
        <v>1476.1658031088082</v>
      </c>
      <c r="I32" s="240">
        <f>'[1]tab 13'!J31</f>
        <v>20002.654867256639</v>
      </c>
      <c r="J32" s="261">
        <f>'[1]tab 14'!F32</f>
        <v>13571.666666666666</v>
      </c>
      <c r="K32" s="242">
        <f>'[1]tab 15'!F32</f>
        <v>14294.736842105263</v>
      </c>
    </row>
    <row r="33" spans="2:11" x14ac:dyDescent="0.2">
      <c r="B33" s="175"/>
      <c r="C33" s="94" t="s">
        <v>47</v>
      </c>
      <c r="D33" s="244">
        <f>'[1]tab 5'!J33</f>
        <v>-3130.2596101121217</v>
      </c>
      <c r="E33" s="244">
        <f>'[1]tab 9'!J32</f>
        <v>-767.06753635004679</v>
      </c>
      <c r="F33" s="245">
        <f>'[1]tab 10'!J32</f>
        <v>705.221587854272</v>
      </c>
      <c r="G33" s="194">
        <f>'[1]tab 11'!J32</f>
        <v>-15039.932885906039</v>
      </c>
      <c r="H33" s="245">
        <f>'[1]tab 12'!J32</f>
        <v>-1946.6666666666658</v>
      </c>
      <c r="I33" s="245">
        <f>'[1]tab 13'!J32</f>
        <v>-7529.466344864577</v>
      </c>
      <c r="J33" s="262">
        <f>'[1]tab 14'!F33</f>
        <v>-3203.4714548802967</v>
      </c>
      <c r="K33" s="247">
        <f>'[1]tab 15'!F33</f>
        <v>-3279.4567062818351</v>
      </c>
    </row>
    <row r="34" spans="2:11" ht="15" x14ac:dyDescent="0.2">
      <c r="B34" s="180" t="s">
        <v>68</v>
      </c>
      <c r="C34" s="83" t="s">
        <v>45</v>
      </c>
      <c r="D34" s="234">
        <f>'[1]tab 5'!J34</f>
        <v>12557.82178217822</v>
      </c>
      <c r="E34" s="234">
        <f>'[1]tab 9'!J33</f>
        <v>9452.5423728813566</v>
      </c>
      <c r="F34" s="235">
        <f>'[1]tab 10'!J33</f>
        <v>8211.5789473684217</v>
      </c>
      <c r="G34" s="258">
        <f>'[1]tab 11'!J33</f>
        <v>7473.5395189003448</v>
      </c>
      <c r="H34" s="235">
        <f>'[1]tab 12'!J33</f>
        <v>984.48275862068965</v>
      </c>
      <c r="I34" s="235">
        <f>'[1]tab 13'!J33</f>
        <v>19618.859649122809</v>
      </c>
      <c r="J34" s="259">
        <f>'[1]tab 14'!F34</f>
        <v>18497.321428571428</v>
      </c>
      <c r="K34" s="260">
        <f>'[1]tab 15'!F34</f>
        <v>18622.222222222223</v>
      </c>
    </row>
    <row r="35" spans="2:11" ht="13.5" x14ac:dyDescent="0.25">
      <c r="B35" s="169"/>
      <c r="C35" s="88" t="s">
        <v>46</v>
      </c>
      <c r="D35" s="239">
        <f>'[1]tab 5'!J35</f>
        <v>7912.5886524822699</v>
      </c>
      <c r="E35" s="239">
        <f>'[1]tab 9'!J34</f>
        <v>4550</v>
      </c>
      <c r="F35" s="240">
        <f>'[1]tab 10'!J34</f>
        <v>5812.2950819672133</v>
      </c>
      <c r="G35" s="172">
        <f>'[1]tab 11'!J34</f>
        <v>0</v>
      </c>
      <c r="H35" s="240">
        <f>'[1]tab 12'!J34</f>
        <v>721.42857142857144</v>
      </c>
      <c r="I35" s="240">
        <f>'[1]tab 13'!J34</f>
        <v>7839.2857142857147</v>
      </c>
      <c r="J35" s="261">
        <f>'[1]tab 14'!F35</f>
        <v>16392.592592592591</v>
      </c>
      <c r="K35" s="242">
        <f>'[1]tab 15'!F35</f>
        <v>14885.185185185184</v>
      </c>
    </row>
    <row r="36" spans="2:11" x14ac:dyDescent="0.2">
      <c r="B36" s="175"/>
      <c r="C36" s="94" t="s">
        <v>47</v>
      </c>
      <c r="D36" s="244">
        <f>'[1]tab 5'!J36</f>
        <v>-4645.2331296959501</v>
      </c>
      <c r="E36" s="244">
        <f>'[1]tab 9'!J35</f>
        <v>-4902.5423728813566</v>
      </c>
      <c r="F36" s="245">
        <f>'[1]tab 10'!J35</f>
        <v>-2399.2838654012085</v>
      </c>
      <c r="G36" s="194">
        <f>'[1]tab 11'!J35</f>
        <v>-7473.5395189003448</v>
      </c>
      <c r="H36" s="245">
        <f>'[1]tab 12'!J35</f>
        <v>-263.05418719211821</v>
      </c>
      <c r="I36" s="245">
        <f>'[1]tab 13'!J35</f>
        <v>-11779.573934837095</v>
      </c>
      <c r="J36" s="262">
        <f>'[1]tab 14'!F36</f>
        <v>-2104.7288359788363</v>
      </c>
      <c r="K36" s="247">
        <f>'[1]tab 15'!F36</f>
        <v>-3737.0370370370383</v>
      </c>
    </row>
    <row r="37" spans="2:11" ht="15" x14ac:dyDescent="0.2">
      <c r="B37" s="163" t="s">
        <v>69</v>
      </c>
      <c r="C37" s="99" t="s">
        <v>45</v>
      </c>
      <c r="D37" s="234">
        <f>'[1]tab 5'!J37</f>
        <v>12037.979420018708</v>
      </c>
      <c r="E37" s="234">
        <f>'[1]tab 9'!J36</f>
        <v>8888.3720930232557</v>
      </c>
      <c r="F37" s="235">
        <f>'[1]tab 10'!J36</f>
        <v>5356.8</v>
      </c>
      <c r="G37" s="258">
        <f>'[1]tab 11'!J36</f>
        <v>0</v>
      </c>
      <c r="H37" s="235">
        <f>'[1]tab 12'!J36</f>
        <v>15416.666666666666</v>
      </c>
      <c r="I37" s="235">
        <f>'[1]tab 13'!J36</f>
        <v>10619.047619047618</v>
      </c>
      <c r="J37" s="259">
        <f>'[1]tab 14'!F37</f>
        <v>18629.333333333336</v>
      </c>
      <c r="K37" s="260">
        <f>'[1]tab 15'!F37</f>
        <v>18905.755395683453</v>
      </c>
    </row>
    <row r="38" spans="2:11" ht="13.5" x14ac:dyDescent="0.25">
      <c r="B38" s="169"/>
      <c r="C38" s="88" t="s">
        <v>46</v>
      </c>
      <c r="D38" s="239">
        <f>'[1]tab 5'!J38</f>
        <v>10183.439490445862</v>
      </c>
      <c r="E38" s="239">
        <f>'[1]tab 9'!J37</f>
        <v>6901.4084507042253</v>
      </c>
      <c r="F38" s="240">
        <f>'[1]tab 10'!J37</f>
        <v>4234.9999999999991</v>
      </c>
      <c r="G38" s="172">
        <f>'[1]tab 11'!J37</f>
        <v>6400</v>
      </c>
      <c r="H38" s="240">
        <f>'[1]tab 12'!J37</f>
        <v>11087.5</v>
      </c>
      <c r="I38" s="240">
        <f>'[1]tab 13'!J37</f>
        <v>13838.333333333334</v>
      </c>
      <c r="J38" s="261">
        <f>'[1]tab 14'!F38</f>
        <v>16250</v>
      </c>
      <c r="K38" s="242">
        <f>'[1]tab 15'!F38</f>
        <v>15403.225806451612</v>
      </c>
    </row>
    <row r="39" spans="2:11" x14ac:dyDescent="0.2">
      <c r="B39" s="175"/>
      <c r="C39" s="94" t="s">
        <v>47</v>
      </c>
      <c r="D39" s="244">
        <f>'[1]tab 5'!J39</f>
        <v>-1854.5399295728457</v>
      </c>
      <c r="E39" s="244">
        <f>'[1]tab 9'!J38</f>
        <v>-1986.9636423190304</v>
      </c>
      <c r="F39" s="245">
        <f>'[1]tab 10'!J38</f>
        <v>-1121.8000000000011</v>
      </c>
      <c r="G39" s="194">
        <f>'[1]tab 11'!J38</f>
        <v>6400</v>
      </c>
      <c r="H39" s="245">
        <f>'[1]tab 12'!J38</f>
        <v>-4329.1666666666661</v>
      </c>
      <c r="I39" s="245">
        <f>'[1]tab 13'!J38</f>
        <v>3219.2857142857156</v>
      </c>
      <c r="J39" s="262">
        <f>'[1]tab 14'!F39</f>
        <v>-2379.3333333333358</v>
      </c>
      <c r="K39" s="247">
        <f>'[1]tab 15'!F39</f>
        <v>-3502.5295892318409</v>
      </c>
    </row>
    <row r="40" spans="2:11" ht="15" x14ac:dyDescent="0.2">
      <c r="B40" s="180" t="s">
        <v>70</v>
      </c>
      <c r="C40" s="83" t="s">
        <v>45</v>
      </c>
      <c r="D40" s="234">
        <f>'[1]tab 5'!J40</f>
        <v>14842.369838420109</v>
      </c>
      <c r="E40" s="234">
        <f>'[1]tab 9'!J39</f>
        <v>6330.7692307692305</v>
      </c>
      <c r="F40" s="235">
        <f>'[1]tab 10'!J39</f>
        <v>9535.5263157894733</v>
      </c>
      <c r="G40" s="258">
        <f>'[1]tab 11'!J39</f>
        <v>19980</v>
      </c>
      <c r="H40" s="235">
        <f>'[1]tab 12'!J39</f>
        <v>7587.5</v>
      </c>
      <c r="I40" s="235">
        <f>'[1]tab 13'!J39</f>
        <v>17510.152284263961</v>
      </c>
      <c r="J40" s="259">
        <f>'[1]tab 14'!F40</f>
        <v>17982.142857142859</v>
      </c>
      <c r="K40" s="260">
        <f>'[1]tab 15'!F40</f>
        <v>17782.978723404256</v>
      </c>
    </row>
    <row r="41" spans="2:11" ht="13.5" x14ac:dyDescent="0.25">
      <c r="B41" s="169"/>
      <c r="C41" s="88" t="s">
        <v>46</v>
      </c>
      <c r="D41" s="239">
        <f>'[1]tab 5'!J41</f>
        <v>7843.0952380952376</v>
      </c>
      <c r="E41" s="239">
        <f>'[1]tab 9'!J40</f>
        <v>14152.631578947368</v>
      </c>
      <c r="F41" s="240">
        <f>'[1]tab 10'!J40</f>
        <v>8101.2820512820517</v>
      </c>
      <c r="G41" s="172">
        <f>'[1]tab 11'!J40</f>
        <v>16050</v>
      </c>
      <c r="H41" s="240">
        <f>'[1]tab 12'!J40</f>
        <v>809.64912280701753</v>
      </c>
      <c r="I41" s="240">
        <f>'[1]tab 13'!J40</f>
        <v>9525</v>
      </c>
      <c r="J41" s="261">
        <f>'[1]tab 14'!F41</f>
        <v>17722.222222222223</v>
      </c>
      <c r="K41" s="242">
        <f>'[1]tab 15'!F41</f>
        <v>20000</v>
      </c>
    </row>
    <row r="42" spans="2:11" x14ac:dyDescent="0.2">
      <c r="B42" s="175"/>
      <c r="C42" s="94" t="s">
        <v>47</v>
      </c>
      <c r="D42" s="244">
        <f>'[1]tab 5'!J42</f>
        <v>-6999.2746003248712</v>
      </c>
      <c r="E42" s="244">
        <f>'[1]tab 9'!J41</f>
        <v>7821.8623481781378</v>
      </c>
      <c r="F42" s="245">
        <f>'[1]tab 10'!J41</f>
        <v>-1434.2442645074216</v>
      </c>
      <c r="G42" s="194">
        <f>'[1]tab 11'!J41</f>
        <v>-3930</v>
      </c>
      <c r="H42" s="245">
        <f>'[1]tab 12'!J41</f>
        <v>-6777.8508771929828</v>
      </c>
      <c r="I42" s="245">
        <f>'[1]tab 13'!J41</f>
        <v>-7985.1522842639606</v>
      </c>
      <c r="J42" s="262">
        <f>'[1]tab 14'!F42</f>
        <v>-259.92063492063608</v>
      </c>
      <c r="K42" s="247">
        <f>'[1]tab 15'!F42</f>
        <v>2217.021276595744</v>
      </c>
    </row>
    <row r="43" spans="2:11" ht="15" x14ac:dyDescent="0.2">
      <c r="B43" s="163" t="s">
        <v>71</v>
      </c>
      <c r="C43" s="99" t="s">
        <v>45</v>
      </c>
      <c r="D43" s="234">
        <f>'[1]tab 5'!J43</f>
        <v>16527.496159754221</v>
      </c>
      <c r="E43" s="234">
        <f>'[1]tab 9'!J42</f>
        <v>14757.692307692309</v>
      </c>
      <c r="F43" s="235">
        <f>'[1]tab 10'!J42</f>
        <v>8311.612903225805</v>
      </c>
      <c r="G43" s="258">
        <f>'[1]tab 11'!J42</f>
        <v>15169.736842105263</v>
      </c>
      <c r="H43" s="235">
        <f>'[1]tab 12'!J42</f>
        <v>9322.2222222222226</v>
      </c>
      <c r="I43" s="235">
        <f>'[1]tab 13'!J42</f>
        <v>25770.503597122301</v>
      </c>
      <c r="J43" s="259">
        <f>'[1]tab 14'!F43</f>
        <v>18939.053254437869</v>
      </c>
      <c r="K43" s="260">
        <f>'[1]tab 15'!F43</f>
        <v>13867.532467532466</v>
      </c>
    </row>
    <row r="44" spans="2:11" ht="13.5" x14ac:dyDescent="0.25">
      <c r="B44" s="169"/>
      <c r="C44" s="88" t="s">
        <v>46</v>
      </c>
      <c r="D44" s="239">
        <f>'[1]tab 5'!J44</f>
        <v>11590.714285714284</v>
      </c>
      <c r="E44" s="239">
        <f>'[1]tab 9'!J43</f>
        <v>14299.999999999998</v>
      </c>
      <c r="F44" s="240">
        <f>'[1]tab 10'!J43</f>
        <v>6685.0467289719627</v>
      </c>
      <c r="G44" s="172">
        <f>'[1]tab 11'!J43</f>
        <v>14654.545454545454</v>
      </c>
      <c r="H44" s="240">
        <f>'[1]tab 12'!J43</f>
        <v>2342.3076923076924</v>
      </c>
      <c r="I44" s="240">
        <f>'[1]tab 13'!J43</f>
        <v>17030.827067669172</v>
      </c>
      <c r="J44" s="261">
        <f>'[1]tab 14'!F44</f>
        <v>0</v>
      </c>
      <c r="K44" s="242">
        <f>'[1]tab 15'!F44</f>
        <v>0</v>
      </c>
    </row>
    <row r="45" spans="2:11" x14ac:dyDescent="0.2">
      <c r="B45" s="175"/>
      <c r="C45" s="94" t="s">
        <v>47</v>
      </c>
      <c r="D45" s="244">
        <f>'[1]tab 5'!J45</f>
        <v>-4936.7818740399362</v>
      </c>
      <c r="E45" s="244">
        <f>'[1]tab 9'!J44</f>
        <v>-457.69230769231035</v>
      </c>
      <c r="F45" s="245">
        <f>'[1]tab 10'!J44</f>
        <v>-1626.5661742538423</v>
      </c>
      <c r="G45" s="194">
        <f>'[1]tab 11'!J44</f>
        <v>-515.1913875598093</v>
      </c>
      <c r="H45" s="245">
        <f>'[1]tab 12'!J44</f>
        <v>-6979.9145299145302</v>
      </c>
      <c r="I45" s="245">
        <f>'[1]tab 13'!J44</f>
        <v>-8739.6765294531288</v>
      </c>
      <c r="J45" s="262">
        <f>'[1]tab 14'!F45</f>
        <v>-18939.053254437869</v>
      </c>
      <c r="K45" s="247">
        <f>'[1]tab 15'!F45</f>
        <v>-13867.532467532466</v>
      </c>
    </row>
    <row r="46" spans="2:11" ht="15" x14ac:dyDescent="0.2">
      <c r="B46" s="180" t="s">
        <v>72</v>
      </c>
      <c r="C46" s="83" t="s">
        <v>45</v>
      </c>
      <c r="D46" s="234">
        <f>'[1]tab 5'!J46</f>
        <v>13516.121212121214</v>
      </c>
      <c r="E46" s="234">
        <f>'[1]tab 9'!J45</f>
        <v>4700.5181347150265</v>
      </c>
      <c r="F46" s="235">
        <f>'[1]tab 10'!J45</f>
        <v>6760.0000000000009</v>
      </c>
      <c r="G46" s="258">
        <f>'[1]tab 11'!J45</f>
        <v>10273.979591836734</v>
      </c>
      <c r="H46" s="235">
        <f>'[1]tab 12'!J45</f>
        <v>3820.0000000000005</v>
      </c>
      <c r="I46" s="235">
        <f>'[1]tab 13'!J45</f>
        <v>22894.017094017094</v>
      </c>
      <c r="J46" s="259">
        <f>'[1]tab 14'!F46</f>
        <v>18754.878048780491</v>
      </c>
      <c r="K46" s="260">
        <f>'[1]tab 15'!F46</f>
        <v>18779.999999999996</v>
      </c>
    </row>
    <row r="47" spans="2:11" ht="13.5" x14ac:dyDescent="0.25">
      <c r="B47" s="169"/>
      <c r="C47" s="88" t="s">
        <v>46</v>
      </c>
      <c r="D47" s="239">
        <f>'[1]tab 5'!J47</f>
        <v>9014.1414141414134</v>
      </c>
      <c r="E47" s="239">
        <f>'[1]tab 9'!J46</f>
        <v>2460.9195402298851</v>
      </c>
      <c r="F47" s="240">
        <f>'[1]tab 10'!J46</f>
        <v>4505.7142857142853</v>
      </c>
      <c r="G47" s="172">
        <f>'[1]tab 11'!J46</f>
        <v>9791.1111111111113</v>
      </c>
      <c r="H47" s="240">
        <f>'[1]tab 12'!J46</f>
        <v>19100</v>
      </c>
      <c r="I47" s="240">
        <f>'[1]tab 13'!J46</f>
        <v>8701.7391304347821</v>
      </c>
      <c r="J47" s="261">
        <f>'[1]tab 14'!F47</f>
        <v>19117.307692307695</v>
      </c>
      <c r="K47" s="242">
        <f>'[1]tab 15'!F47</f>
        <v>18918.75</v>
      </c>
    </row>
    <row r="48" spans="2:11" x14ac:dyDescent="0.2">
      <c r="B48" s="175"/>
      <c r="C48" s="94" t="s">
        <v>47</v>
      </c>
      <c r="D48" s="244">
        <f>'[1]tab 5'!J48</f>
        <v>-4501.9797979798004</v>
      </c>
      <c r="E48" s="244">
        <f>'[1]tab 9'!J47</f>
        <v>-2239.5985944851413</v>
      </c>
      <c r="F48" s="245">
        <f>'[1]tab 10'!J47</f>
        <v>-2254.2857142857156</v>
      </c>
      <c r="G48" s="194">
        <f>'[1]tab 11'!J47</f>
        <v>-482.86848072562316</v>
      </c>
      <c r="H48" s="245">
        <f>'[1]tab 12'!J47</f>
        <v>15280</v>
      </c>
      <c r="I48" s="245">
        <f>'[1]tab 13'!J47</f>
        <v>-14192.277963582312</v>
      </c>
      <c r="J48" s="262">
        <f>'[1]tab 14'!F48</f>
        <v>362.42964352720446</v>
      </c>
      <c r="K48" s="247">
        <f>'[1]tab 15'!F48</f>
        <v>138.75000000000364</v>
      </c>
    </row>
    <row r="49" spans="2:11" ht="15" x14ac:dyDescent="0.2">
      <c r="B49" s="163" t="s">
        <v>73</v>
      </c>
      <c r="C49" s="99" t="s">
        <v>45</v>
      </c>
      <c r="D49" s="234">
        <f>'[1]tab 5'!J49</f>
        <v>10671.306818181818</v>
      </c>
      <c r="E49" s="234">
        <f>'[1]tab 9'!J48</f>
        <v>5722.5961538461543</v>
      </c>
      <c r="F49" s="235">
        <f>'[1]tab 10'!J48</f>
        <v>7295.454545454546</v>
      </c>
      <c r="G49" s="258">
        <f>'[1]tab 11'!J48</f>
        <v>12298.048780487803</v>
      </c>
      <c r="H49" s="235">
        <f>'[1]tab 12'!J48</f>
        <v>3628.3236994219656</v>
      </c>
      <c r="I49" s="235">
        <f>'[1]tab 13'!J48</f>
        <v>14010.200364298726</v>
      </c>
      <c r="J49" s="259">
        <f>'[1]tab 14'!F49</f>
        <v>17536.312849162012</v>
      </c>
      <c r="K49" s="260">
        <f>'[1]tab 15'!F49</f>
        <v>18346.774193548386</v>
      </c>
    </row>
    <row r="50" spans="2:11" ht="13.5" x14ac:dyDescent="0.25">
      <c r="B50" s="169"/>
      <c r="C50" s="88" t="s">
        <v>46</v>
      </c>
      <c r="D50" s="239">
        <f>'[1]tab 5'!J50</f>
        <v>8277.1428571428569</v>
      </c>
      <c r="E50" s="239">
        <f>'[1]tab 9'!J49</f>
        <v>7441.9354838709669</v>
      </c>
      <c r="F50" s="240">
        <f>'[1]tab 10'!J49</f>
        <v>4413.7254901960787</v>
      </c>
      <c r="G50" s="172">
        <f>'[1]tab 11'!J49</f>
        <v>23162.96296296296</v>
      </c>
      <c r="H50" s="240">
        <f>'[1]tab 12'!J49</f>
        <v>2806.6666666666665</v>
      </c>
      <c r="I50" s="240">
        <f>'[1]tab 13'!J49</f>
        <v>9182.8254847645421</v>
      </c>
      <c r="J50" s="261">
        <f>'[1]tab 14'!F50</f>
        <v>12815.555555555557</v>
      </c>
      <c r="K50" s="242">
        <f>'[1]tab 15'!F50</f>
        <v>13652.380952380952</v>
      </c>
    </row>
    <row r="51" spans="2:11" x14ac:dyDescent="0.2">
      <c r="B51" s="175"/>
      <c r="C51" s="94" t="s">
        <v>47</v>
      </c>
      <c r="D51" s="244">
        <f>'[1]tab 5'!J51</f>
        <v>-2394.1639610389611</v>
      </c>
      <c r="E51" s="244">
        <f>'[1]tab 9'!J50</f>
        <v>1719.3393300248126</v>
      </c>
      <c r="F51" s="245">
        <f>'[1]tab 10'!J50</f>
        <v>-2881.7290552584673</v>
      </c>
      <c r="G51" s="194">
        <f>'[1]tab 11'!J50</f>
        <v>10864.914182475157</v>
      </c>
      <c r="H51" s="245">
        <f>'[1]tab 12'!J50</f>
        <v>-821.65703275529904</v>
      </c>
      <c r="I51" s="245">
        <f>'[1]tab 13'!J50</f>
        <v>-4827.3748795341835</v>
      </c>
      <c r="J51" s="262">
        <f>'[1]tab 14'!F51</f>
        <v>-4720.7572936064553</v>
      </c>
      <c r="K51" s="247">
        <f>'[1]tab 15'!F51</f>
        <v>-4694.3932411674341</v>
      </c>
    </row>
    <row r="52" spans="2:11" ht="15" x14ac:dyDescent="0.2">
      <c r="B52" s="195" t="s">
        <v>74</v>
      </c>
      <c r="C52" s="83" t="s">
        <v>45</v>
      </c>
      <c r="D52" s="234">
        <f>'[1]tab 5'!J52</f>
        <v>10849.395289624441</v>
      </c>
      <c r="E52" s="234">
        <f>'[1]tab 9'!J51</f>
        <v>6947.3895582329324</v>
      </c>
      <c r="F52" s="235">
        <f>'[1]tab 10'!J51</f>
        <v>6739.9999999999991</v>
      </c>
      <c r="G52" s="258">
        <f>'[1]tab 11'!J51</f>
        <v>10908</v>
      </c>
      <c r="H52" s="235">
        <f>'[1]tab 12'!J51</f>
        <v>2560.2339181286552</v>
      </c>
      <c r="I52" s="235">
        <f>'[1]tab 13'!J51</f>
        <v>11739.830508474575</v>
      </c>
      <c r="J52" s="259">
        <f>'[1]tab 14'!F52</f>
        <v>16096.296296296297</v>
      </c>
      <c r="K52" s="260">
        <f>'[1]tab 15'!F52</f>
        <v>16978.87323943662</v>
      </c>
    </row>
    <row r="53" spans="2:11" ht="13.5" x14ac:dyDescent="0.25">
      <c r="B53" s="169"/>
      <c r="C53" s="88" t="s">
        <v>46</v>
      </c>
      <c r="D53" s="239">
        <f>'[1]tab 5'!J53</f>
        <v>6935.8175750834271</v>
      </c>
      <c r="E53" s="239">
        <f>'[1]tab 9'!J52</f>
        <v>8215.217391304348</v>
      </c>
      <c r="F53" s="240">
        <f>'[1]tab 10'!J52</f>
        <v>6772.916666666667</v>
      </c>
      <c r="G53" s="172">
        <f>'[1]tab 11'!J52</f>
        <v>9066.6666666666661</v>
      </c>
      <c r="H53" s="240">
        <f>'[1]tab 12'!J52</f>
        <v>4545.454545454546</v>
      </c>
      <c r="I53" s="240">
        <f>'[1]tab 13'!J52</f>
        <v>5692.7419354838703</v>
      </c>
      <c r="J53" s="261">
        <f>'[1]tab 14'!F53</f>
        <v>12385.470085470084</v>
      </c>
      <c r="K53" s="242">
        <f>'[1]tab 15'!F53</f>
        <v>12388.461538461539</v>
      </c>
    </row>
    <row r="54" spans="2:11" x14ac:dyDescent="0.2">
      <c r="B54" s="175"/>
      <c r="C54" s="94" t="s">
        <v>47</v>
      </c>
      <c r="D54" s="244">
        <f>'[1]tab 5'!J54</f>
        <v>-3913.5777145410138</v>
      </c>
      <c r="E54" s="244">
        <f>'[1]tab 9'!J53</f>
        <v>1267.8278330714156</v>
      </c>
      <c r="F54" s="245">
        <f>'[1]tab 10'!J53</f>
        <v>32.916666666667879</v>
      </c>
      <c r="G54" s="194">
        <f>'[1]tab 11'!J53</f>
        <v>-1841.3333333333339</v>
      </c>
      <c r="H54" s="245">
        <f>'[1]tab 12'!J53</f>
        <v>1985.2206273258907</v>
      </c>
      <c r="I54" s="245">
        <f>'[1]tab 13'!J53</f>
        <v>-6047.088572990705</v>
      </c>
      <c r="J54" s="262">
        <f>'[1]tab 14'!F54</f>
        <v>-3710.8262108262134</v>
      </c>
      <c r="K54" s="247">
        <f>'[1]tab 15'!F54</f>
        <v>-4590.4117009750807</v>
      </c>
    </row>
    <row r="55" spans="2:11" ht="15" x14ac:dyDescent="0.2">
      <c r="B55" s="163" t="s">
        <v>75</v>
      </c>
      <c r="C55" s="99" t="s">
        <v>45</v>
      </c>
      <c r="D55" s="234">
        <f>'[1]tab 5'!J55</f>
        <v>19578.997613365154</v>
      </c>
      <c r="E55" s="234">
        <f>'[1]tab 9'!J54</f>
        <v>7466.8141592920347</v>
      </c>
      <c r="F55" s="235">
        <f>'[1]tab 10'!J54</f>
        <v>13348.305084745762</v>
      </c>
      <c r="G55" s="258">
        <f>'[1]tab 11'!J54</f>
        <v>18321.21212121212</v>
      </c>
      <c r="H55" s="235">
        <f>'[1]tab 12'!J54</f>
        <v>11072.727272727272</v>
      </c>
      <c r="I55" s="235">
        <f>'[1]tab 13'!J54</f>
        <v>28380.498866213147</v>
      </c>
      <c r="J55" s="259">
        <f>'[1]tab 14'!F55</f>
        <v>17522.492401215804</v>
      </c>
      <c r="K55" s="260">
        <f>'[1]tab 15'!F55</f>
        <v>25219.318181818184</v>
      </c>
    </row>
    <row r="56" spans="2:11" ht="13.5" x14ac:dyDescent="0.25">
      <c r="B56" s="169"/>
      <c r="C56" s="88" t="s">
        <v>46</v>
      </c>
      <c r="D56" s="239">
        <f>'[1]tab 5'!J56</f>
        <v>12695.827725437417</v>
      </c>
      <c r="E56" s="239">
        <f>'[1]tab 9'!J55</f>
        <v>9100</v>
      </c>
      <c r="F56" s="240">
        <f>'[1]tab 10'!J55</f>
        <v>9567.3202614379079</v>
      </c>
      <c r="G56" s="172">
        <f>'[1]tab 11'!J55</f>
        <v>20800</v>
      </c>
      <c r="H56" s="240">
        <f>'[1]tab 12'!J55</f>
        <v>8634.6153846153848</v>
      </c>
      <c r="I56" s="240">
        <f>'[1]tab 13'!J55</f>
        <v>11838.630136986301</v>
      </c>
      <c r="J56" s="261">
        <f>'[1]tab 14'!F56</f>
        <v>18429.752066115703</v>
      </c>
      <c r="K56" s="242">
        <f>'[1]tab 15'!F56</f>
        <v>19473.170731707316</v>
      </c>
    </row>
    <row r="57" spans="2:11" x14ac:dyDescent="0.2">
      <c r="B57" s="175"/>
      <c r="C57" s="94" t="s">
        <v>47</v>
      </c>
      <c r="D57" s="244">
        <f>'[1]tab 5'!J57</f>
        <v>-6883.1698879277374</v>
      </c>
      <c r="E57" s="244">
        <f>'[1]tab 9'!J56</f>
        <v>1633.1858407079653</v>
      </c>
      <c r="F57" s="245">
        <f>'[1]tab 10'!J56</f>
        <v>-3780.9848233078537</v>
      </c>
      <c r="G57" s="194">
        <f>'[1]tab 11'!J56</f>
        <v>2478.7878787878799</v>
      </c>
      <c r="H57" s="245">
        <f>'[1]tab 12'!J56</f>
        <v>-2438.1118881118873</v>
      </c>
      <c r="I57" s="245">
        <f>'[1]tab 13'!J56</f>
        <v>-16541.868729226844</v>
      </c>
      <c r="J57" s="262">
        <f>'[1]tab 14'!F57</f>
        <v>907.25966489989878</v>
      </c>
      <c r="K57" s="247">
        <f>'[1]tab 15'!F57</f>
        <v>-5746.1474501108678</v>
      </c>
    </row>
    <row r="58" spans="2:11" ht="15" x14ac:dyDescent="0.2">
      <c r="B58" s="180" t="s">
        <v>76</v>
      </c>
      <c r="C58" s="83" t="s">
        <v>45</v>
      </c>
      <c r="D58" s="234">
        <f>'[1]tab 5'!J58</f>
        <v>8308.9318264673711</v>
      </c>
      <c r="E58" s="234">
        <f>'[1]tab 9'!J57</f>
        <v>8884.375</v>
      </c>
      <c r="F58" s="235">
        <f>'[1]tab 10'!J57</f>
        <v>5815.217391304348</v>
      </c>
      <c r="G58" s="258">
        <f>'[1]tab 11'!J57</f>
        <v>10766.762589928057</v>
      </c>
      <c r="H58" s="235">
        <f>'[1]tab 12'!J57</f>
        <v>554.47761194029852</v>
      </c>
      <c r="I58" s="235">
        <f>'[1]tab 13'!J57</f>
        <v>9566.2162162162149</v>
      </c>
      <c r="J58" s="259">
        <f>'[1]tab 14'!F58</f>
        <v>17441.290322580644</v>
      </c>
      <c r="K58" s="260">
        <f>'[1]tab 15'!F58</f>
        <v>18740.506329113923</v>
      </c>
    </row>
    <row r="59" spans="2:11" ht="13.5" x14ac:dyDescent="0.25">
      <c r="B59" s="169"/>
      <c r="C59" s="88" t="s">
        <v>46</v>
      </c>
      <c r="D59" s="239">
        <f>'[1]tab 5'!J59</f>
        <v>4676.1589403973512</v>
      </c>
      <c r="E59" s="239">
        <f>'[1]tab 9'!J58</f>
        <v>2740.8163265306125</v>
      </c>
      <c r="F59" s="240">
        <f>'[1]tab 10'!J58</f>
        <v>4197.5041597337768</v>
      </c>
      <c r="G59" s="172">
        <f>'[1]tab 11'!J58</f>
        <v>8485.8823529411748</v>
      </c>
      <c r="H59" s="240">
        <f>'[1]tab 12'!J58</f>
        <v>480.95238095238091</v>
      </c>
      <c r="I59" s="240">
        <f>'[1]tab 13'!J58</f>
        <v>8712.0300751879695</v>
      </c>
      <c r="J59" s="261">
        <f>'[1]tab 14'!F59</f>
        <v>12666.666666666666</v>
      </c>
      <c r="K59" s="242">
        <f>'[1]tab 15'!F59</f>
        <v>20000</v>
      </c>
    </row>
    <row r="60" spans="2:11" x14ac:dyDescent="0.2">
      <c r="B60" s="175"/>
      <c r="C60" s="94" t="s">
        <v>47</v>
      </c>
      <c r="D60" s="244">
        <f>'[1]tab 5'!J60</f>
        <v>-3632.7728860700199</v>
      </c>
      <c r="E60" s="244">
        <f>'[1]tab 9'!J59</f>
        <v>-6143.5586734693879</v>
      </c>
      <c r="F60" s="245">
        <f>'[1]tab 10'!J59</f>
        <v>-1617.7132315705712</v>
      </c>
      <c r="G60" s="194">
        <f>'[1]tab 11'!J59</f>
        <v>-2280.8802369868827</v>
      </c>
      <c r="H60" s="245">
        <f>'[1]tab 12'!J59</f>
        <v>-73.52523098791761</v>
      </c>
      <c r="I60" s="245">
        <f>'[1]tab 13'!J59</f>
        <v>-854.1861410282454</v>
      </c>
      <c r="J60" s="262">
        <f>'[1]tab 14'!F60</f>
        <v>-4774.6236559139779</v>
      </c>
      <c r="K60" s="247">
        <f>'[1]tab 15'!F60</f>
        <v>1259.4936708860769</v>
      </c>
    </row>
    <row r="61" spans="2:11" ht="15" x14ac:dyDescent="0.2">
      <c r="B61" s="163" t="s">
        <v>77</v>
      </c>
      <c r="C61" s="99" t="s">
        <v>45</v>
      </c>
      <c r="D61" s="234">
        <f>'[1]tab 5'!J61</f>
        <v>14872.02441505595</v>
      </c>
      <c r="E61" s="234">
        <f>'[1]tab 9'!J60</f>
        <v>10258.373205741627</v>
      </c>
      <c r="F61" s="235">
        <f>'[1]tab 10'!J60</f>
        <v>16879.279279279279</v>
      </c>
      <c r="G61" s="258">
        <f>'[1]tab 11'!J60</f>
        <v>12972.535211267605</v>
      </c>
      <c r="H61" s="235">
        <f>'[1]tab 12'!J60</f>
        <v>3588.2352941176473</v>
      </c>
      <c r="I61" s="235">
        <f>'[1]tab 13'!J60</f>
        <v>17072.597864768682</v>
      </c>
      <c r="J61" s="259">
        <f>'[1]tab 14'!F61</f>
        <v>18608.571428571431</v>
      </c>
      <c r="K61" s="260">
        <f>'[1]tab 15'!F61</f>
        <v>18675.247524752474</v>
      </c>
    </row>
    <row r="62" spans="2:11" ht="13.5" x14ac:dyDescent="0.25">
      <c r="B62" s="169"/>
      <c r="C62" s="88" t="s">
        <v>46</v>
      </c>
      <c r="D62" s="239">
        <f>'[1]tab 5'!J62</f>
        <v>10402.380952380954</v>
      </c>
      <c r="E62" s="239">
        <f>'[1]tab 9'!J61</f>
        <v>9368.9655172413804</v>
      </c>
      <c r="F62" s="240">
        <f>'[1]tab 10'!J61</f>
        <v>7162.8352490421457</v>
      </c>
      <c r="G62" s="172">
        <f>'[1]tab 11'!J61</f>
        <v>10400</v>
      </c>
      <c r="H62" s="240">
        <f>'[1]tab 12'!J61</f>
        <v>8105.8823529411775</v>
      </c>
      <c r="I62" s="240">
        <f>'[1]tab 13'!J61</f>
        <v>15472.932330827069</v>
      </c>
      <c r="J62" s="261">
        <f>'[1]tab 14'!F62</f>
        <v>14801.85185185185</v>
      </c>
      <c r="K62" s="242">
        <f>'[1]tab 15'!F62</f>
        <v>15833.333333333334</v>
      </c>
    </row>
    <row r="63" spans="2:11" x14ac:dyDescent="0.2">
      <c r="B63" s="175"/>
      <c r="C63" s="94" t="s">
        <v>47</v>
      </c>
      <c r="D63" s="244">
        <f>'[1]tab 5'!J63</f>
        <v>-4469.643462674996</v>
      </c>
      <c r="E63" s="244">
        <f>'[1]tab 9'!J62</f>
        <v>-889.40768850024688</v>
      </c>
      <c r="F63" s="245">
        <f>'[1]tab 10'!J62</f>
        <v>-9716.4440302371331</v>
      </c>
      <c r="G63" s="194">
        <f>'[1]tab 11'!J62</f>
        <v>-2572.5352112676046</v>
      </c>
      <c r="H63" s="245">
        <f>'[1]tab 12'!J62</f>
        <v>4517.6470588235297</v>
      </c>
      <c r="I63" s="245">
        <f>'[1]tab 13'!J62</f>
        <v>-1599.6655339416138</v>
      </c>
      <c r="J63" s="262">
        <f>'[1]tab 14'!F63</f>
        <v>-3806.7195767195808</v>
      </c>
      <c r="K63" s="247">
        <f>'[1]tab 15'!F63</f>
        <v>-2841.9141914191405</v>
      </c>
    </row>
    <row r="64" spans="2:11" ht="15" x14ac:dyDescent="0.2">
      <c r="B64" s="180" t="s">
        <v>78</v>
      </c>
      <c r="C64" s="83" t="s">
        <v>45</v>
      </c>
      <c r="D64" s="234">
        <f>'[1]tab 5'!J64</f>
        <v>10076.501035196687</v>
      </c>
      <c r="E64" s="234">
        <f>'[1]tab 9'!J63</f>
        <v>7382.4074074074069</v>
      </c>
      <c r="F64" s="235">
        <f>'[1]tab 10'!J63</f>
        <v>9091.3793103448279</v>
      </c>
      <c r="G64" s="258">
        <f>'[1]tab 11'!J63</f>
        <v>20751.724137931033</v>
      </c>
      <c r="H64" s="235">
        <f>'[1]tab 12'!J63</f>
        <v>205.67010309278351</v>
      </c>
      <c r="I64" s="235">
        <f>'[1]tab 13'!J63</f>
        <v>11388.955223880597</v>
      </c>
      <c r="J64" s="259">
        <f>'[1]tab 14'!F64</f>
        <v>18563.636363636364</v>
      </c>
      <c r="K64" s="260">
        <f>'[1]tab 15'!F64</f>
        <v>18660.416666666668</v>
      </c>
    </row>
    <row r="65" spans="2:11" ht="13.5" x14ac:dyDescent="0.25">
      <c r="B65" s="169"/>
      <c r="C65" s="88" t="s">
        <v>46</v>
      </c>
      <c r="D65" s="239">
        <f>'[1]tab 5'!J65</f>
        <v>8045.1776649746198</v>
      </c>
      <c r="E65" s="239">
        <f>'[1]tab 9'!J64</f>
        <v>9381.818181818182</v>
      </c>
      <c r="F65" s="240">
        <f>'[1]tab 10'!J64</f>
        <v>7530.1724137931033</v>
      </c>
      <c r="G65" s="172">
        <f>'[1]tab 11'!J64</f>
        <v>22364.285714285717</v>
      </c>
      <c r="H65" s="240">
        <f>'[1]tab 12'!J64</f>
        <v>224.34782608695653</v>
      </c>
      <c r="I65" s="240">
        <f>'[1]tab 13'!J64</f>
        <v>11029.268292682927</v>
      </c>
      <c r="J65" s="261">
        <f>'[1]tab 14'!F65</f>
        <v>18953.846153846152</v>
      </c>
      <c r="K65" s="242">
        <f>'[1]tab 15'!F65</f>
        <v>18621.052631578947</v>
      </c>
    </row>
    <row r="66" spans="2:11" x14ac:dyDescent="0.2">
      <c r="B66" s="175"/>
      <c r="C66" s="94" t="s">
        <v>47</v>
      </c>
      <c r="D66" s="244">
        <f>'[1]tab 5'!J66</f>
        <v>-2031.3233702220668</v>
      </c>
      <c r="E66" s="244">
        <f>'[1]tab 9'!J65</f>
        <v>1999.410774410775</v>
      </c>
      <c r="F66" s="245">
        <f>'[1]tab 10'!J65</f>
        <v>-1561.2068965517246</v>
      </c>
      <c r="G66" s="194">
        <f>'[1]tab 11'!J65</f>
        <v>1612.5615763546848</v>
      </c>
      <c r="H66" s="245">
        <f>'[1]tab 12'!J65</f>
        <v>18.677722994173024</v>
      </c>
      <c r="I66" s="245">
        <f>'[1]tab 13'!J65</f>
        <v>-359.68693119766976</v>
      </c>
      <c r="J66" s="262">
        <f>'[1]tab 14'!F66</f>
        <v>390.20979020978848</v>
      </c>
      <c r="K66" s="247">
        <f>'[1]tab 15'!F66</f>
        <v>-39.364035087721277</v>
      </c>
    </row>
    <row r="67" spans="2:11" ht="15.75" x14ac:dyDescent="0.25">
      <c r="B67" s="196"/>
      <c r="C67" s="197" t="s">
        <v>45</v>
      </c>
      <c r="D67" s="235">
        <f>'[1]tab 5'!J67</f>
        <v>13126.916708064249</v>
      </c>
      <c r="E67" s="234">
        <f>'[1]tab 9'!J66</f>
        <v>7360.619735258726</v>
      </c>
      <c r="F67" s="235">
        <f>'[1]tab 10'!J66</f>
        <v>8778.0424264979501</v>
      </c>
      <c r="G67" s="258">
        <f>'[1]tab 11'!J66</f>
        <v>13518.924809298946</v>
      </c>
      <c r="H67" s="235">
        <f>'[1]tab 12'!J66</f>
        <v>1895.2284263959393</v>
      </c>
      <c r="I67" s="235">
        <f>'[1]tab 13'!J66</f>
        <v>15964.686781220404</v>
      </c>
      <c r="J67" s="259">
        <f>'[1]tab 14'!F67</f>
        <v>18027.320644216692</v>
      </c>
      <c r="K67" s="260">
        <f>'[1]tab 15'!F67</f>
        <v>18551.605504587154</v>
      </c>
    </row>
    <row r="68" spans="2:11" ht="15.75" x14ac:dyDescent="0.25">
      <c r="B68" s="201" t="s">
        <v>79</v>
      </c>
      <c r="C68" s="202" t="s">
        <v>46</v>
      </c>
      <c r="D68" s="240">
        <f>'[1]tab 5'!J68</f>
        <v>9195.4274847031575</v>
      </c>
      <c r="E68" s="239">
        <f>'[1]tab 9'!J67</f>
        <v>7005.23385300668</v>
      </c>
      <c r="F68" s="240">
        <f>'[1]tab 10'!J67</f>
        <v>6741.1599625818517</v>
      </c>
      <c r="G68" s="172">
        <f>'[1]tab 11'!J67</f>
        <v>11432.336448598131</v>
      </c>
      <c r="H68" s="240">
        <f>'[1]tab 12'!J67</f>
        <v>1815.1208106001559</v>
      </c>
      <c r="I68" s="240">
        <f>'[1]tab 13'!J67</f>
        <v>10820.02999143102</v>
      </c>
      <c r="J68" s="261">
        <f>'[1]tab 14'!F68</f>
        <v>15960.778128286014</v>
      </c>
      <c r="K68" s="242">
        <f>'[1]tab 15'!F68</f>
        <v>16609.057971014488</v>
      </c>
    </row>
    <row r="69" spans="2:11" ht="15.75" x14ac:dyDescent="0.25">
      <c r="B69" s="206"/>
      <c r="C69" s="206" t="s">
        <v>47</v>
      </c>
      <c r="D69" s="245">
        <f>'[1]tab 5'!J69</f>
        <v>-3931.4892233610917</v>
      </c>
      <c r="E69" s="244">
        <f>'[1]tab 9'!J68</f>
        <v>-355.38588225204603</v>
      </c>
      <c r="F69" s="245">
        <f>'[1]tab 10'!J68</f>
        <v>-2036.8824639160985</v>
      </c>
      <c r="G69" s="194">
        <f>'[1]tab 11'!J68</f>
        <v>-2086.5883607008145</v>
      </c>
      <c r="H69" s="245">
        <f>'[1]tab 12'!J68</f>
        <v>-80.107615795783431</v>
      </c>
      <c r="I69" s="245">
        <f>'[1]tab 13'!J68</f>
        <v>-5144.6567897893838</v>
      </c>
      <c r="J69" s="262">
        <f>'[1]tab 14'!F69</f>
        <v>-2066.5425159306778</v>
      </c>
      <c r="K69" s="247">
        <f>'[1]tab 15'!F69</f>
        <v>-1942.547533572666</v>
      </c>
    </row>
    <row r="70" spans="2:11" x14ac:dyDescent="0.2">
      <c r="B70" t="s">
        <v>49</v>
      </c>
      <c r="C70" s="143"/>
      <c r="D70" s="263"/>
    </row>
    <row r="71" spans="2:11" x14ac:dyDescent="0.2">
      <c r="B71" t="s">
        <v>50</v>
      </c>
      <c r="C71" s="143"/>
      <c r="D71" s="143"/>
    </row>
    <row r="72" spans="2:11" x14ac:dyDescent="0.2">
      <c r="B72" t="s">
        <v>51</v>
      </c>
    </row>
  </sheetData>
  <mergeCells count="4">
    <mergeCell ref="J1:K1"/>
    <mergeCell ref="B2:K2"/>
    <mergeCell ref="B5:C5"/>
    <mergeCell ref="B6:C6"/>
  </mergeCells>
  <pageMargins left="0.66" right="0.25" top="0.52" bottom="1" header="0.5" footer="0.5"/>
  <pageSetup paperSize="9" scale="6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9"/>
  <sheetViews>
    <sheetView zoomScaleNormal="100" workbookViewId="0">
      <selection activeCell="E71" sqref="E71"/>
    </sheetView>
  </sheetViews>
  <sheetFormatPr defaultRowHeight="12.75" x14ac:dyDescent="0.2"/>
  <cols>
    <col min="1" max="1" width="0.42578125" style="73" customWidth="1"/>
    <col min="2" max="2" width="22.28515625" style="73" customWidth="1"/>
    <col min="3" max="3" width="2.5703125" style="73" customWidth="1"/>
    <col min="4" max="4" width="12.140625" style="73" customWidth="1"/>
    <col min="5" max="5" width="11.42578125" style="73" customWidth="1"/>
    <col min="6" max="6" width="11.5703125" style="73" customWidth="1"/>
    <col min="7" max="7" width="13.28515625" style="73" customWidth="1"/>
    <col min="8" max="8" width="11.28515625" style="73" customWidth="1"/>
    <col min="9" max="9" width="11.42578125" style="73" customWidth="1"/>
    <col min="10" max="10" width="11.28515625" style="73" customWidth="1"/>
    <col min="11" max="11" width="12.5703125" style="73" customWidth="1"/>
    <col min="12" max="12" width="11.42578125" style="73" customWidth="1"/>
    <col min="13" max="16384" width="9.140625" style="73"/>
  </cols>
  <sheetData>
    <row r="1" spans="2:16" x14ac:dyDescent="0.2">
      <c r="K1" s="146" t="s">
        <v>91</v>
      </c>
      <c r="L1" s="146"/>
    </row>
    <row r="2" spans="2:16" ht="15.75" x14ac:dyDescent="0.25">
      <c r="B2" s="74" t="s">
        <v>92</v>
      </c>
      <c r="C2" s="74"/>
      <c r="D2" s="74"/>
      <c r="E2" s="74"/>
      <c r="F2" s="74"/>
      <c r="G2" s="74"/>
      <c r="H2" s="74"/>
      <c r="I2" s="74"/>
      <c r="J2" s="74"/>
      <c r="K2" s="74"/>
    </row>
    <row r="3" spans="2:16" ht="30.75" customHeight="1" x14ac:dyDescent="0.2"/>
    <row r="4" spans="2:16" s="63" customFormat="1" ht="67.5" x14ac:dyDescent="0.25">
      <c r="B4" s="148" t="s">
        <v>35</v>
      </c>
      <c r="C4" s="149"/>
      <c r="D4" s="150" t="s">
        <v>93</v>
      </c>
      <c r="E4" s="150" t="s">
        <v>94</v>
      </c>
      <c r="F4" s="151" t="s">
        <v>38</v>
      </c>
      <c r="G4" s="150" t="s">
        <v>39</v>
      </c>
      <c r="H4" s="152" t="s">
        <v>95</v>
      </c>
      <c r="I4" s="150" t="s">
        <v>41</v>
      </c>
      <c r="J4" s="153" t="s">
        <v>42</v>
      </c>
      <c r="K4" s="154" t="s">
        <v>96</v>
      </c>
      <c r="L4" s="154" t="s">
        <v>97</v>
      </c>
      <c r="M4" s="264"/>
      <c r="N4" s="265"/>
    </row>
    <row r="5" spans="2:16" s="81" customFormat="1" ht="11.25" x14ac:dyDescent="0.2">
      <c r="B5" s="156">
        <v>1</v>
      </c>
      <c r="C5" s="157"/>
      <c r="D5" s="79">
        <v>2</v>
      </c>
      <c r="E5" s="79">
        <v>3</v>
      </c>
      <c r="F5" s="79">
        <v>4</v>
      </c>
      <c r="G5" s="79">
        <v>5</v>
      </c>
      <c r="H5" s="79">
        <v>6</v>
      </c>
      <c r="I5" s="158">
        <v>7</v>
      </c>
      <c r="J5" s="158">
        <v>8</v>
      </c>
      <c r="K5" s="161">
        <v>9</v>
      </c>
      <c r="L5" s="79">
        <v>10</v>
      </c>
      <c r="M5" s="162"/>
      <c r="N5" s="162"/>
    </row>
    <row r="6" spans="2:16" ht="15" x14ac:dyDescent="0.2">
      <c r="B6" s="163" t="s">
        <v>59</v>
      </c>
      <c r="C6" s="99" t="s">
        <v>45</v>
      </c>
      <c r="D6" s="84">
        <v>407</v>
      </c>
      <c r="E6" s="266">
        <v>397</v>
      </c>
      <c r="F6" s="267">
        <v>258</v>
      </c>
      <c r="G6" s="168">
        <f>F6*100/E6</f>
        <v>64.987405541561714</v>
      </c>
      <c r="H6" s="168">
        <v>1153.4000000000001</v>
      </c>
      <c r="I6" s="258">
        <f>H6/D6*1000</f>
        <v>2833.9066339066339</v>
      </c>
      <c r="J6" s="268">
        <f>H6/F6*1000</f>
        <v>4470.5426356589151</v>
      </c>
      <c r="K6" s="269">
        <f>D6*100/$D$66</f>
        <v>4.7106481481481479</v>
      </c>
      <c r="L6" s="85">
        <f>H6*100/H66</f>
        <v>4.7141625147649657</v>
      </c>
      <c r="M6" s="266"/>
      <c r="N6" s="266"/>
      <c r="O6" s="136"/>
      <c r="P6" s="136"/>
    </row>
    <row r="7" spans="2:16" s="135" customFormat="1" ht="13.5" x14ac:dyDescent="0.25">
      <c r="B7" s="169"/>
      <c r="C7" s="88" t="s">
        <v>46</v>
      </c>
      <c r="D7" s="89">
        <v>87</v>
      </c>
      <c r="E7" s="173">
        <v>94</v>
      </c>
      <c r="F7" s="115">
        <v>47</v>
      </c>
      <c r="G7" s="90">
        <f>F7*100/E7</f>
        <v>50</v>
      </c>
      <c r="H7" s="90">
        <v>332.3</v>
      </c>
      <c r="I7" s="172">
        <f>H7/D7*1000</f>
        <v>3819.5402298850577</v>
      </c>
      <c r="J7" s="91">
        <f>H7/F7*1000</f>
        <v>7070.2127659574471</v>
      </c>
      <c r="K7" s="119">
        <f>D7/D67*100</f>
        <v>3.9707895937927886</v>
      </c>
      <c r="L7" s="90">
        <f>H7/H67*100</f>
        <v>5.2824010046576708</v>
      </c>
      <c r="M7" s="173"/>
      <c r="N7" s="173"/>
      <c r="O7" s="174"/>
      <c r="P7" s="174"/>
    </row>
    <row r="8" spans="2:16" s="137" customFormat="1" x14ac:dyDescent="0.2">
      <c r="B8" s="175"/>
      <c r="C8" s="94" t="s">
        <v>47</v>
      </c>
      <c r="D8" s="95">
        <f>D7-D6</f>
        <v>-320</v>
      </c>
      <c r="E8" s="270">
        <f t="shared" ref="E8:L8" si="0">E7-E6</f>
        <v>-303</v>
      </c>
      <c r="F8" s="177">
        <f t="shared" si="0"/>
        <v>-211</v>
      </c>
      <c r="G8" s="185">
        <f t="shared" si="0"/>
        <v>-14.987405541561714</v>
      </c>
      <c r="H8" s="185">
        <f>H7-H6</f>
        <v>-821.10000000000014</v>
      </c>
      <c r="I8" s="132">
        <f>I7-I6</f>
        <v>985.63359597842373</v>
      </c>
      <c r="J8" s="96">
        <f>J7-J6</f>
        <v>2599.6701302985321</v>
      </c>
      <c r="K8" s="125">
        <f t="shared" si="0"/>
        <v>-0.7398585543553593</v>
      </c>
      <c r="L8" s="96">
        <f t="shared" si="0"/>
        <v>0.56823848989270509</v>
      </c>
      <c r="M8" s="179"/>
      <c r="N8" s="179"/>
      <c r="O8" s="179"/>
      <c r="P8" s="179"/>
    </row>
    <row r="9" spans="2:16" ht="15" x14ac:dyDescent="0.2">
      <c r="B9" s="180" t="s">
        <v>60</v>
      </c>
      <c r="C9" s="83" t="s">
        <v>45</v>
      </c>
      <c r="D9" s="271">
        <v>251</v>
      </c>
      <c r="E9" s="272">
        <v>232</v>
      </c>
      <c r="F9" s="273">
        <v>68</v>
      </c>
      <c r="G9" s="168">
        <f>F9*100/E9</f>
        <v>29.310344827586206</v>
      </c>
      <c r="H9" s="168">
        <v>670.3</v>
      </c>
      <c r="I9" s="274">
        <f>H9/D9*1000</f>
        <v>2670.5179282868526</v>
      </c>
      <c r="J9" s="275">
        <f>H9/F9*1000</f>
        <v>9857.3529411764703</v>
      </c>
      <c r="K9" s="276">
        <f>D9*100/$D66</f>
        <v>2.9050925925925926</v>
      </c>
      <c r="L9" s="85">
        <f>H9*100/H66</f>
        <v>2.739642044084408</v>
      </c>
      <c r="M9" s="136"/>
      <c r="N9" s="136"/>
      <c r="O9" s="136"/>
      <c r="P9" s="136"/>
    </row>
    <row r="10" spans="2:16" s="135" customFormat="1" ht="13.5" x14ac:dyDescent="0.25">
      <c r="B10" s="169"/>
      <c r="C10" s="88" t="s">
        <v>46</v>
      </c>
      <c r="D10" s="89">
        <v>71</v>
      </c>
      <c r="E10" s="173">
        <v>68</v>
      </c>
      <c r="F10" s="115">
        <v>10</v>
      </c>
      <c r="G10" s="90">
        <f>F10*100/E10</f>
        <v>14.705882352941176</v>
      </c>
      <c r="H10" s="90">
        <v>201.8</v>
      </c>
      <c r="I10" s="172">
        <f>H10/D10*1000</f>
        <v>2842.2535211267609</v>
      </c>
      <c r="J10" s="91">
        <f>H10/F10*1000</f>
        <v>20180</v>
      </c>
      <c r="K10" s="119">
        <f>D10/D67*100</f>
        <v>3.2405294386125059</v>
      </c>
      <c r="L10" s="90">
        <f>H10/H67*100</f>
        <v>3.207910089497195</v>
      </c>
      <c r="M10" s="174"/>
      <c r="N10" s="174"/>
      <c r="O10" s="174"/>
      <c r="P10" s="174"/>
    </row>
    <row r="11" spans="2:16" s="137" customFormat="1" x14ac:dyDescent="0.2">
      <c r="B11" s="183"/>
      <c r="C11" s="83" t="s">
        <v>47</v>
      </c>
      <c r="D11" s="95">
        <f>D10-D9</f>
        <v>-180</v>
      </c>
      <c r="E11" s="270">
        <f>E10-E9</f>
        <v>-164</v>
      </c>
      <c r="F11" s="121">
        <f>F10-F9</f>
        <v>-58</v>
      </c>
      <c r="G11" s="96">
        <f t="shared" ref="G11:L11" si="1">G10-G9</f>
        <v>-14.604462474645031</v>
      </c>
      <c r="H11" s="96">
        <f t="shared" si="1"/>
        <v>-468.49999999999994</v>
      </c>
      <c r="I11" s="192">
        <f t="shared" si="1"/>
        <v>171.73559283990835</v>
      </c>
      <c r="J11" s="129">
        <f t="shared" si="1"/>
        <v>10322.64705882353</v>
      </c>
      <c r="K11" s="125">
        <f t="shared" si="1"/>
        <v>0.3354368460199133</v>
      </c>
      <c r="L11" s="96">
        <f t="shared" si="1"/>
        <v>0.46826804541278699</v>
      </c>
      <c r="M11" s="179"/>
      <c r="N11" s="179"/>
      <c r="O11" s="179"/>
      <c r="P11" s="179"/>
    </row>
    <row r="12" spans="2:16" ht="15" x14ac:dyDescent="0.2">
      <c r="B12" s="163" t="s">
        <v>61</v>
      </c>
      <c r="C12" s="99" t="s">
        <v>45</v>
      </c>
      <c r="D12" s="84">
        <v>330</v>
      </c>
      <c r="E12" s="266">
        <v>338</v>
      </c>
      <c r="F12" s="267">
        <v>64</v>
      </c>
      <c r="G12" s="85">
        <f>F12*100/E12</f>
        <v>18.934911242603551</v>
      </c>
      <c r="H12" s="85">
        <v>815.2</v>
      </c>
      <c r="I12" s="258">
        <f>H12/D12*1000</f>
        <v>2470.30303030303</v>
      </c>
      <c r="J12" s="268">
        <f>H12/F12*1000</f>
        <v>12737.5</v>
      </c>
      <c r="K12" s="269">
        <f>D12*100/D66</f>
        <v>3.8194444444444446</v>
      </c>
      <c r="L12" s="85">
        <f>H12*100/H66</f>
        <v>3.3318755696518121</v>
      </c>
      <c r="M12" s="136"/>
      <c r="N12" s="136"/>
      <c r="O12" s="136"/>
      <c r="P12" s="136"/>
    </row>
    <row r="13" spans="2:16" s="135" customFormat="1" ht="13.5" x14ac:dyDescent="0.25">
      <c r="B13" s="169"/>
      <c r="C13" s="88" t="s">
        <v>46</v>
      </c>
      <c r="D13" s="89">
        <v>91</v>
      </c>
      <c r="E13" s="173">
        <v>116</v>
      </c>
      <c r="F13" s="115">
        <v>34</v>
      </c>
      <c r="G13" s="90">
        <f>F13*100/E13</f>
        <v>29.310344827586206</v>
      </c>
      <c r="H13" s="90">
        <v>279.2</v>
      </c>
      <c r="I13" s="172">
        <f>H13/D13*1000</f>
        <v>3068.131868131868</v>
      </c>
      <c r="J13" s="91">
        <f>H13/F13*1000</f>
        <v>8211.7647058823513</v>
      </c>
      <c r="K13" s="119">
        <f>D13/D67*100</f>
        <v>4.1533546325878596</v>
      </c>
      <c r="L13" s="90">
        <f>H13/H67*100</f>
        <v>4.4382978046958215</v>
      </c>
      <c r="M13" s="174"/>
      <c r="N13" s="174"/>
      <c r="O13" s="174"/>
      <c r="P13" s="174"/>
    </row>
    <row r="14" spans="2:16" s="137" customFormat="1" x14ac:dyDescent="0.2">
      <c r="B14" s="175"/>
      <c r="C14" s="94" t="s">
        <v>47</v>
      </c>
      <c r="D14" s="95">
        <f>D13-D12</f>
        <v>-239</v>
      </c>
      <c r="E14" s="270">
        <f t="shared" ref="E14:L14" si="2">E13-E12</f>
        <v>-222</v>
      </c>
      <c r="F14" s="121">
        <f t="shared" si="2"/>
        <v>-30</v>
      </c>
      <c r="G14" s="185">
        <f t="shared" si="2"/>
        <v>10.375433584982655</v>
      </c>
      <c r="H14" s="96">
        <f>H13-H12</f>
        <v>-536</v>
      </c>
      <c r="I14" s="194">
        <f>I13-I12</f>
        <v>597.828837828838</v>
      </c>
      <c r="J14" s="97">
        <f>J13-J12</f>
        <v>-4525.7352941176487</v>
      </c>
      <c r="K14" s="125">
        <f t="shared" si="2"/>
        <v>0.333910188143415</v>
      </c>
      <c r="L14" s="96">
        <f t="shared" si="2"/>
        <v>1.1064222350440094</v>
      </c>
      <c r="M14" s="179"/>
      <c r="N14" s="179"/>
      <c r="O14" s="179"/>
      <c r="P14" s="179"/>
    </row>
    <row r="15" spans="2:16" ht="15" x14ac:dyDescent="0.2">
      <c r="B15" s="180" t="s">
        <v>62</v>
      </c>
      <c r="C15" s="83" t="s">
        <v>45</v>
      </c>
      <c r="D15" s="84">
        <v>582</v>
      </c>
      <c r="E15" s="266">
        <v>582</v>
      </c>
      <c r="F15" s="267">
        <v>228</v>
      </c>
      <c r="G15" s="168">
        <f>F15*100/E15</f>
        <v>39.175257731958766</v>
      </c>
      <c r="H15" s="168">
        <v>1450.9</v>
      </c>
      <c r="I15" s="274">
        <f>H15/D15*1000</f>
        <v>2492.955326460481</v>
      </c>
      <c r="J15" s="275">
        <f>H15/F15*1000</f>
        <v>6363.5964912280706</v>
      </c>
      <c r="K15" s="276">
        <f>D15*100/D66</f>
        <v>6.7361111111111107</v>
      </c>
      <c r="L15" s="168">
        <f>H15*100/H66</f>
        <v>5.9301009126690554</v>
      </c>
      <c r="M15" s="136"/>
      <c r="N15" s="136"/>
      <c r="O15" s="136"/>
      <c r="P15" s="136"/>
    </row>
    <row r="16" spans="2:16" s="135" customFormat="1" ht="13.5" x14ac:dyDescent="0.25">
      <c r="B16" s="169"/>
      <c r="C16" s="88" t="s">
        <v>46</v>
      </c>
      <c r="D16" s="89">
        <v>56</v>
      </c>
      <c r="E16" s="173">
        <v>58</v>
      </c>
      <c r="F16" s="115">
        <v>25</v>
      </c>
      <c r="G16" s="90">
        <f>F16*100/E16</f>
        <v>43.103448275862071</v>
      </c>
      <c r="H16" s="90">
        <v>298.7</v>
      </c>
      <c r="I16" s="172">
        <f>H16/D16*1000</f>
        <v>5333.9285714285716</v>
      </c>
      <c r="J16" s="91">
        <f>H16/F16*1000</f>
        <v>11948</v>
      </c>
      <c r="K16" s="119">
        <f>D16/D67*100</f>
        <v>2.5559105431309903</v>
      </c>
      <c r="L16" s="90">
        <f>H16/H67*100</f>
        <v>4.7482792058117544</v>
      </c>
      <c r="M16" s="174"/>
      <c r="N16" s="174"/>
      <c r="O16" s="174"/>
      <c r="P16" s="174"/>
    </row>
    <row r="17" spans="2:16" s="137" customFormat="1" x14ac:dyDescent="0.2">
      <c r="B17" s="183"/>
      <c r="C17" s="83" t="s">
        <v>47</v>
      </c>
      <c r="D17" s="95">
        <f>D16-D15</f>
        <v>-526</v>
      </c>
      <c r="E17" s="270">
        <f t="shared" ref="E17:L17" si="3">E16-E15</f>
        <v>-524</v>
      </c>
      <c r="F17" s="121">
        <f t="shared" si="3"/>
        <v>-203</v>
      </c>
      <c r="G17" s="96">
        <f t="shared" si="3"/>
        <v>3.9281905439033054</v>
      </c>
      <c r="H17" s="96">
        <f t="shared" si="3"/>
        <v>-1152.2</v>
      </c>
      <c r="I17" s="184">
        <f>I16-I15</f>
        <v>2840.9732449680905</v>
      </c>
      <c r="J17" s="185">
        <f>J16-J15</f>
        <v>5584.4035087719294</v>
      </c>
      <c r="K17" s="125">
        <f t="shared" si="3"/>
        <v>-4.1802005679801209</v>
      </c>
      <c r="L17" s="96">
        <f t="shared" si="3"/>
        <v>-1.1818217068573009</v>
      </c>
      <c r="M17" s="179"/>
      <c r="N17" s="179"/>
      <c r="O17" s="179"/>
      <c r="P17" s="179"/>
    </row>
    <row r="18" spans="2:16" ht="15" x14ac:dyDescent="0.2">
      <c r="B18" s="163" t="s">
        <v>63</v>
      </c>
      <c r="C18" s="99" t="s">
        <v>45</v>
      </c>
      <c r="D18" s="84">
        <v>697</v>
      </c>
      <c r="E18" s="266">
        <v>690</v>
      </c>
      <c r="F18" s="84">
        <v>142</v>
      </c>
      <c r="G18" s="186">
        <f>F18*100/E18</f>
        <v>20.579710144927535</v>
      </c>
      <c r="H18" s="85">
        <v>2019.5</v>
      </c>
      <c r="I18" s="258">
        <f>H18/D18*1000</f>
        <v>2897.4175035868006</v>
      </c>
      <c r="J18" s="268">
        <f>H18/F18*1000</f>
        <v>14221.830985915492</v>
      </c>
      <c r="K18" s="269">
        <f>D18*100/D66</f>
        <v>8.0671296296296298</v>
      </c>
      <c r="L18" s="85">
        <f>H18*100/H66</f>
        <v>8.2540759481254096</v>
      </c>
      <c r="M18" s="136"/>
      <c r="N18" s="136"/>
      <c r="O18" s="136"/>
      <c r="P18" s="136"/>
    </row>
    <row r="19" spans="2:16" s="135" customFormat="1" ht="13.5" x14ac:dyDescent="0.25">
      <c r="B19" s="169"/>
      <c r="C19" s="88" t="s">
        <v>46</v>
      </c>
      <c r="D19" s="89">
        <v>268</v>
      </c>
      <c r="E19" s="173">
        <v>267</v>
      </c>
      <c r="F19" s="89">
        <v>92</v>
      </c>
      <c r="G19" s="116">
        <f>F19*100/E19</f>
        <v>34.456928838951313</v>
      </c>
      <c r="H19" s="90">
        <v>817.7</v>
      </c>
      <c r="I19" s="172">
        <f>H19/D19*1000</f>
        <v>3051.1194029850749</v>
      </c>
      <c r="J19" s="91">
        <f>H19/F19*1000</f>
        <v>8888.04347826087</v>
      </c>
      <c r="K19" s="119">
        <f>D19/D67*100</f>
        <v>12.231857599269739</v>
      </c>
      <c r="L19" s="90">
        <f>H19/H67*100</f>
        <v>12.998553420128129</v>
      </c>
      <c r="M19" s="174"/>
      <c r="N19" s="174"/>
      <c r="O19" s="174"/>
      <c r="P19" s="174"/>
    </row>
    <row r="20" spans="2:16" s="137" customFormat="1" x14ac:dyDescent="0.2">
      <c r="B20" s="175"/>
      <c r="C20" s="94" t="s">
        <v>47</v>
      </c>
      <c r="D20" s="95">
        <f>D19-D18</f>
        <v>-429</v>
      </c>
      <c r="E20" s="270">
        <f t="shared" ref="E20:L20" si="4">E19-E18</f>
        <v>-423</v>
      </c>
      <c r="F20" s="95">
        <f t="shared" si="4"/>
        <v>-50</v>
      </c>
      <c r="G20" s="123">
        <f>G19-G18</f>
        <v>13.877218694023778</v>
      </c>
      <c r="H20" s="96">
        <f t="shared" si="4"/>
        <v>-1201.8</v>
      </c>
      <c r="I20" s="132">
        <f>I19-I18</f>
        <v>153.70189939827424</v>
      </c>
      <c r="J20" s="96">
        <f>J19-J18</f>
        <v>-5333.7875076546225</v>
      </c>
      <c r="K20" s="125">
        <f t="shared" si="4"/>
        <v>4.1647279696401096</v>
      </c>
      <c r="L20" s="96">
        <f t="shared" si="4"/>
        <v>4.7444774720027194</v>
      </c>
      <c r="M20" s="179"/>
      <c r="N20" s="179"/>
      <c r="O20" s="179"/>
      <c r="P20" s="179"/>
    </row>
    <row r="21" spans="2:16" ht="15" x14ac:dyDescent="0.2">
      <c r="B21" s="180" t="s">
        <v>64</v>
      </c>
      <c r="C21" s="83" t="s">
        <v>45</v>
      </c>
      <c r="D21" s="115">
        <v>449</v>
      </c>
      <c r="E21" s="89">
        <v>443</v>
      </c>
      <c r="F21" s="89">
        <v>211</v>
      </c>
      <c r="G21" s="165">
        <f>F21*100/E21</f>
        <v>47.629796839729117</v>
      </c>
      <c r="H21" s="168">
        <v>1244.8</v>
      </c>
      <c r="I21" s="258">
        <f>H21/D21*1000</f>
        <v>2772.3830734966591</v>
      </c>
      <c r="J21" s="268">
        <f>H21/F21*1000</f>
        <v>5899.5260663507106</v>
      </c>
      <c r="K21" s="276">
        <f>D21*100/D66</f>
        <v>5.1967592592592595</v>
      </c>
      <c r="L21" s="85">
        <f>H21*100/H66</f>
        <v>5.0877314881042386</v>
      </c>
      <c r="M21" s="136"/>
      <c r="N21" s="136"/>
      <c r="O21" s="136"/>
      <c r="P21" s="136"/>
    </row>
    <row r="22" spans="2:16" s="135" customFormat="1" ht="13.5" x14ac:dyDescent="0.25">
      <c r="B22" s="169"/>
      <c r="C22" s="88" t="s">
        <v>46</v>
      </c>
      <c r="D22" s="115">
        <v>99</v>
      </c>
      <c r="E22" s="89">
        <v>100</v>
      </c>
      <c r="F22" s="89">
        <v>36</v>
      </c>
      <c r="G22" s="116">
        <f>F22*100/E22</f>
        <v>36</v>
      </c>
      <c r="H22" s="90">
        <v>353.9</v>
      </c>
      <c r="I22" s="172">
        <f>H22/D22*1000</f>
        <v>3574.7474747474744</v>
      </c>
      <c r="J22" s="91">
        <f>H22/F22*1000</f>
        <v>9830.5555555555566</v>
      </c>
      <c r="K22" s="119">
        <f>D22/D67*100</f>
        <v>4.5184847101780008</v>
      </c>
      <c r="L22" s="90">
        <f>H22/H67*100</f>
        <v>5.6257650182014727</v>
      </c>
      <c r="M22" s="174"/>
      <c r="N22" s="174"/>
      <c r="O22" s="174"/>
      <c r="P22" s="174"/>
    </row>
    <row r="23" spans="2:16" s="137" customFormat="1" x14ac:dyDescent="0.2">
      <c r="B23" s="183"/>
      <c r="C23" s="83" t="s">
        <v>47</v>
      </c>
      <c r="D23" s="270">
        <f t="shared" ref="D23:L23" si="5">D22-D21</f>
        <v>-350</v>
      </c>
      <c r="E23" s="95">
        <f t="shared" si="5"/>
        <v>-343</v>
      </c>
      <c r="F23" s="95">
        <f t="shared" si="5"/>
        <v>-175</v>
      </c>
      <c r="G23" s="123">
        <f t="shared" si="5"/>
        <v>-11.629796839729117</v>
      </c>
      <c r="H23" s="96">
        <f t="shared" si="5"/>
        <v>-890.9</v>
      </c>
      <c r="I23" s="132">
        <f>I22-I21</f>
        <v>802.36440125081526</v>
      </c>
      <c r="J23" s="96">
        <f>J22-J21</f>
        <v>3931.029489204846</v>
      </c>
      <c r="K23" s="125">
        <f t="shared" si="5"/>
        <v>-0.67827454908125873</v>
      </c>
      <c r="L23" s="96">
        <f t="shared" si="5"/>
        <v>0.53803353009723409</v>
      </c>
      <c r="M23" s="179"/>
      <c r="N23" s="179"/>
      <c r="O23" s="179"/>
      <c r="P23" s="179"/>
    </row>
    <row r="24" spans="2:16" ht="12.75" customHeight="1" x14ac:dyDescent="0.2">
      <c r="B24" s="163" t="s">
        <v>65</v>
      </c>
      <c r="C24" s="99" t="s">
        <v>45</v>
      </c>
      <c r="D24" s="84">
        <v>281</v>
      </c>
      <c r="E24" s="266">
        <v>281</v>
      </c>
      <c r="F24" s="84">
        <v>136</v>
      </c>
      <c r="G24" s="186">
        <f>F24*100/E24</f>
        <v>48.398576512455513</v>
      </c>
      <c r="H24" s="85">
        <v>526.79999999999995</v>
      </c>
      <c r="I24" s="274">
        <f>H24/D24*1000</f>
        <v>1874.7330960854092</v>
      </c>
      <c r="J24" s="275">
        <f>H24/F24*1000</f>
        <v>3873.5294117647054</v>
      </c>
      <c r="K24" s="269">
        <f>D24*100/D66</f>
        <v>3.2523148148148149</v>
      </c>
      <c r="L24" s="85">
        <f>H24*100/H66</f>
        <v>2.1531305815659647</v>
      </c>
      <c r="M24" s="136"/>
      <c r="N24" s="136"/>
      <c r="O24" s="136"/>
      <c r="P24" s="136"/>
    </row>
    <row r="25" spans="2:16" s="135" customFormat="1" ht="12.75" customHeight="1" x14ac:dyDescent="0.25">
      <c r="B25" s="189"/>
      <c r="C25" s="88" t="s">
        <v>46</v>
      </c>
      <c r="D25" s="89">
        <v>43</v>
      </c>
      <c r="E25" s="173">
        <v>42</v>
      </c>
      <c r="F25" s="89">
        <v>32</v>
      </c>
      <c r="G25" s="116">
        <f>F25*100/E25</f>
        <v>76.19047619047619</v>
      </c>
      <c r="H25" s="90">
        <v>96</v>
      </c>
      <c r="I25" s="172">
        <f>H25/D25*1000</f>
        <v>2232.5581395348836</v>
      </c>
      <c r="J25" s="91">
        <f>H25/F25*1000</f>
        <v>3000</v>
      </c>
      <c r="K25" s="119">
        <f>D25/D67*100</f>
        <v>1.9625741670470105</v>
      </c>
      <c r="L25" s="90">
        <f>H25/H67*100</f>
        <v>1.5260622824169014</v>
      </c>
      <c r="M25" s="174"/>
      <c r="N25" s="174"/>
      <c r="O25" s="174"/>
      <c r="P25" s="174"/>
    </row>
    <row r="26" spans="2:16" s="137" customFormat="1" ht="12.75" customHeight="1" x14ac:dyDescent="0.2">
      <c r="B26" s="190"/>
      <c r="C26" s="94" t="s">
        <v>47</v>
      </c>
      <c r="D26" s="95">
        <f>D25-D24</f>
        <v>-238</v>
      </c>
      <c r="E26" s="270">
        <f t="shared" ref="E26:L26" si="6">E25-E24</f>
        <v>-239</v>
      </c>
      <c r="F26" s="95">
        <f t="shared" si="6"/>
        <v>-104</v>
      </c>
      <c r="G26" s="123">
        <f t="shared" si="6"/>
        <v>27.791899678020677</v>
      </c>
      <c r="H26" s="96">
        <f t="shared" si="6"/>
        <v>-430.79999999999995</v>
      </c>
      <c r="I26" s="184">
        <f>I25-I24</f>
        <v>357.82504344947438</v>
      </c>
      <c r="J26" s="185">
        <f>J25-J24</f>
        <v>-873.5294117647054</v>
      </c>
      <c r="K26" s="125">
        <f t="shared" si="6"/>
        <v>-1.2897406477678044</v>
      </c>
      <c r="L26" s="96">
        <f t="shared" si="6"/>
        <v>-0.62706829914906326</v>
      </c>
      <c r="M26" s="179"/>
      <c r="N26" s="179"/>
      <c r="O26" s="179"/>
      <c r="P26" s="179"/>
    </row>
    <row r="27" spans="2:16" ht="12.75" customHeight="1" x14ac:dyDescent="0.2">
      <c r="B27" s="180" t="s">
        <v>66</v>
      </c>
      <c r="C27" s="83" t="s">
        <v>45</v>
      </c>
      <c r="D27" s="84">
        <v>362</v>
      </c>
      <c r="E27" s="266">
        <v>370</v>
      </c>
      <c r="F27" s="267">
        <v>114</v>
      </c>
      <c r="G27" s="277">
        <f>F27*100/E27</f>
        <v>30.810810810810811</v>
      </c>
      <c r="H27" s="168">
        <v>1125.5</v>
      </c>
      <c r="I27" s="258">
        <f>H27/D27*1000</f>
        <v>3109.1160220994475</v>
      </c>
      <c r="J27" s="268">
        <f>H27/F27*1000</f>
        <v>9872.8070175438588</v>
      </c>
      <c r="K27" s="276">
        <f>D27*100/D66</f>
        <v>4.1898148148148149</v>
      </c>
      <c r="L27" s="85">
        <f>H27*100/H66</f>
        <v>4.600129972574968</v>
      </c>
      <c r="M27" s="136"/>
      <c r="N27" s="136"/>
      <c r="O27" s="136"/>
      <c r="P27" s="136"/>
    </row>
    <row r="28" spans="2:16" s="135" customFormat="1" ht="12.75" customHeight="1" x14ac:dyDescent="0.25">
      <c r="B28" s="189"/>
      <c r="C28" s="88" t="s">
        <v>46</v>
      </c>
      <c r="D28" s="89">
        <v>125</v>
      </c>
      <c r="E28" s="173">
        <v>135</v>
      </c>
      <c r="F28" s="115">
        <v>48</v>
      </c>
      <c r="G28" s="117">
        <f>F28*100/E28</f>
        <v>35.555555555555557</v>
      </c>
      <c r="H28" s="90">
        <v>296.5</v>
      </c>
      <c r="I28" s="172">
        <f>H28/D28*1000</f>
        <v>2372</v>
      </c>
      <c r="J28" s="91">
        <f>H28/F28*1000</f>
        <v>6177.083333333333</v>
      </c>
      <c r="K28" s="119">
        <f>D28/D67*100</f>
        <v>5.7051574623459604</v>
      </c>
      <c r="L28" s="90">
        <f>H28/H67*100</f>
        <v>4.7133069451730343</v>
      </c>
      <c r="M28" s="174"/>
      <c r="N28" s="174"/>
      <c r="O28" s="174"/>
      <c r="P28" s="174"/>
    </row>
    <row r="29" spans="2:16" s="137" customFormat="1" ht="12.75" customHeight="1" x14ac:dyDescent="0.2">
      <c r="B29" s="191"/>
      <c r="C29" s="83" t="s">
        <v>47</v>
      </c>
      <c r="D29" s="95">
        <f>D28-D27</f>
        <v>-237</v>
      </c>
      <c r="E29" s="270">
        <f t="shared" ref="E29:L29" si="7">E28-E27</f>
        <v>-235</v>
      </c>
      <c r="F29" s="121">
        <f t="shared" si="7"/>
        <v>-66</v>
      </c>
      <c r="G29" s="123">
        <f t="shared" si="7"/>
        <v>4.7447447447447466</v>
      </c>
      <c r="H29" s="96">
        <f t="shared" si="7"/>
        <v>-829</v>
      </c>
      <c r="I29" s="132">
        <f>I28-I27</f>
        <v>-737.11602209944749</v>
      </c>
      <c r="J29" s="96">
        <f>J28-J27</f>
        <v>-3695.7236842105258</v>
      </c>
      <c r="K29" s="125">
        <f t="shared" si="7"/>
        <v>1.5153426475311456</v>
      </c>
      <c r="L29" s="96">
        <f t="shared" si="7"/>
        <v>0.11317697259806625</v>
      </c>
      <c r="M29" s="179"/>
      <c r="N29" s="179"/>
      <c r="O29" s="179"/>
      <c r="P29" s="179"/>
    </row>
    <row r="30" spans="2:16" ht="15" x14ac:dyDescent="0.2">
      <c r="B30" s="163" t="s">
        <v>67</v>
      </c>
      <c r="C30" s="99" t="s">
        <v>45</v>
      </c>
      <c r="D30" s="267">
        <v>509</v>
      </c>
      <c r="E30" s="84">
        <v>508</v>
      </c>
      <c r="F30" s="266">
        <v>223</v>
      </c>
      <c r="G30" s="278">
        <f>F30*100/E30</f>
        <v>43.897637795275593</v>
      </c>
      <c r="H30" s="85">
        <v>1537.1</v>
      </c>
      <c r="I30" s="258">
        <f>H30/D30*1000</f>
        <v>3019.842829076621</v>
      </c>
      <c r="J30" s="268">
        <f>H30/F30*1000</f>
        <v>6892.8251121076228</v>
      </c>
      <c r="K30" s="276">
        <f>D30*100/D66</f>
        <v>5.8912037037037033</v>
      </c>
      <c r="L30" s="168">
        <f>H30*100/H66</f>
        <v>6.2824165089693329</v>
      </c>
      <c r="M30" s="136"/>
      <c r="N30" s="136"/>
      <c r="O30" s="136"/>
      <c r="P30" s="136"/>
    </row>
    <row r="31" spans="2:16" s="135" customFormat="1" ht="13.5" x14ac:dyDescent="0.25">
      <c r="B31" s="169"/>
      <c r="C31" s="88" t="s">
        <v>46</v>
      </c>
      <c r="D31" s="115">
        <v>140</v>
      </c>
      <c r="E31" s="89">
        <v>141</v>
      </c>
      <c r="F31" s="173">
        <v>66</v>
      </c>
      <c r="G31" s="117">
        <f>F31*100/E31</f>
        <v>46.808510638297875</v>
      </c>
      <c r="H31" s="90">
        <v>404.3</v>
      </c>
      <c r="I31" s="172">
        <f>H31/D31*1000</f>
        <v>2887.8571428571431</v>
      </c>
      <c r="J31" s="91">
        <f>H31/F31*1000</f>
        <v>6125.757575757576</v>
      </c>
      <c r="K31" s="119">
        <f>D31/D67*100</f>
        <v>6.3897763578274756</v>
      </c>
      <c r="L31" s="90">
        <f>H31/H67*100</f>
        <v>6.4269477164703464</v>
      </c>
      <c r="M31" s="174"/>
      <c r="N31" s="174"/>
      <c r="O31" s="174"/>
      <c r="P31" s="174"/>
    </row>
    <row r="32" spans="2:16" s="137" customFormat="1" x14ac:dyDescent="0.2">
      <c r="B32" s="175"/>
      <c r="C32" s="94" t="s">
        <v>47</v>
      </c>
      <c r="D32" s="121">
        <f>D31-D30</f>
        <v>-369</v>
      </c>
      <c r="E32" s="95">
        <f t="shared" ref="E32:L32" si="8">E31-E30</f>
        <v>-367</v>
      </c>
      <c r="F32" s="270">
        <f t="shared" si="8"/>
        <v>-157</v>
      </c>
      <c r="G32" s="123">
        <f t="shared" si="8"/>
        <v>2.9108728430222826</v>
      </c>
      <c r="H32" s="96">
        <f t="shared" si="8"/>
        <v>-1132.8</v>
      </c>
      <c r="I32" s="132">
        <f>I31-I30</f>
        <v>-131.98568621947788</v>
      </c>
      <c r="J32" s="96">
        <f>J31-J30</f>
        <v>-767.06753635004679</v>
      </c>
      <c r="K32" s="125">
        <f t="shared" si="8"/>
        <v>0.49857265412377227</v>
      </c>
      <c r="L32" s="96">
        <f t="shared" si="8"/>
        <v>0.14453120750101345</v>
      </c>
      <c r="M32" s="179"/>
      <c r="N32" s="179"/>
      <c r="O32" s="179"/>
      <c r="P32" s="179"/>
    </row>
    <row r="33" spans="2:16" ht="15" x14ac:dyDescent="0.2">
      <c r="B33" s="180" t="s">
        <v>68</v>
      </c>
      <c r="C33" s="83" t="s">
        <v>45</v>
      </c>
      <c r="D33" s="266">
        <v>359</v>
      </c>
      <c r="E33" s="84">
        <v>354</v>
      </c>
      <c r="F33" s="266">
        <v>118</v>
      </c>
      <c r="G33" s="278">
        <f>F33*100/E33</f>
        <v>33.333333333333336</v>
      </c>
      <c r="H33" s="85">
        <v>1115.4000000000001</v>
      </c>
      <c r="I33" s="274">
        <f>H33/D33*1000</f>
        <v>3106.9637883008359</v>
      </c>
      <c r="J33" s="275">
        <f>H33/F33*1000</f>
        <v>9452.5423728813566</v>
      </c>
      <c r="K33" s="269">
        <f>D33*100/D66</f>
        <v>4.1550925925925926</v>
      </c>
      <c r="L33" s="85">
        <f>H33*100/H66</f>
        <v>4.5588493748646117</v>
      </c>
      <c r="M33" s="136"/>
      <c r="N33" s="136"/>
      <c r="O33" s="136"/>
      <c r="P33" s="136"/>
    </row>
    <row r="34" spans="2:16" s="135" customFormat="1" ht="13.5" x14ac:dyDescent="0.25">
      <c r="B34" s="169"/>
      <c r="C34" s="88" t="s">
        <v>46</v>
      </c>
      <c r="D34" s="173">
        <v>12</v>
      </c>
      <c r="E34" s="89">
        <v>13</v>
      </c>
      <c r="F34" s="173">
        <v>10</v>
      </c>
      <c r="G34" s="117">
        <f>F34*100/E34</f>
        <v>76.92307692307692</v>
      </c>
      <c r="H34" s="90">
        <v>45.5</v>
      </c>
      <c r="I34" s="172">
        <f>H34/D34*1000</f>
        <v>3791.6666666666665</v>
      </c>
      <c r="J34" s="91">
        <f>H34/F34*1000</f>
        <v>4550</v>
      </c>
      <c r="K34" s="119">
        <f>D34/D67*100</f>
        <v>0.54769511638521229</v>
      </c>
      <c r="L34" s="90">
        <f>H34/H67*100</f>
        <v>0.72328993593717716</v>
      </c>
      <c r="M34" s="174"/>
      <c r="N34" s="174"/>
      <c r="O34" s="174"/>
      <c r="P34" s="174"/>
    </row>
    <row r="35" spans="2:16" s="137" customFormat="1" x14ac:dyDescent="0.2">
      <c r="B35" s="175"/>
      <c r="C35" s="94" t="s">
        <v>47</v>
      </c>
      <c r="D35" s="270">
        <f>D34-D33</f>
        <v>-347</v>
      </c>
      <c r="E35" s="95">
        <f t="shared" ref="E35:J35" si="9">E34-E33</f>
        <v>-341</v>
      </c>
      <c r="F35" s="270">
        <f t="shared" si="9"/>
        <v>-108</v>
      </c>
      <c r="G35" s="123">
        <f t="shared" si="9"/>
        <v>43.589743589743584</v>
      </c>
      <c r="H35" s="96">
        <f t="shared" si="9"/>
        <v>-1069.9000000000001</v>
      </c>
      <c r="I35" s="192">
        <f t="shared" si="9"/>
        <v>684.70287836583066</v>
      </c>
      <c r="J35" s="129">
        <f t="shared" si="9"/>
        <v>-4902.5423728813566</v>
      </c>
      <c r="K35" s="188">
        <f>K34-K33</f>
        <v>-3.6073974762073804</v>
      </c>
      <c r="L35" s="185">
        <f>L34-L33</f>
        <v>-3.8355594389274348</v>
      </c>
      <c r="M35" s="179"/>
      <c r="N35" s="179"/>
      <c r="O35" s="179"/>
      <c r="P35" s="179"/>
    </row>
    <row r="36" spans="2:16" ht="15" x14ac:dyDescent="0.2">
      <c r="B36" s="163" t="s">
        <v>69</v>
      </c>
      <c r="C36" s="99" t="s">
        <v>45</v>
      </c>
      <c r="D36" s="266">
        <v>403</v>
      </c>
      <c r="E36" s="84">
        <v>409</v>
      </c>
      <c r="F36" s="143">
        <v>129</v>
      </c>
      <c r="G36" s="278">
        <f>F36*100/E36</f>
        <v>31.540342298288508</v>
      </c>
      <c r="H36" s="85">
        <v>1146.5999999999999</v>
      </c>
      <c r="I36" s="258">
        <f>H36/D36*1000</f>
        <v>2845.16129032258</v>
      </c>
      <c r="J36" s="268">
        <f>H36/F36*1000</f>
        <v>8888.3720930232557</v>
      </c>
      <c r="K36" s="276">
        <f>D36*100/D66</f>
        <v>4.6643518518518521</v>
      </c>
      <c r="L36" s="168">
        <f>H36*100/H66</f>
        <v>4.6863696370985855</v>
      </c>
      <c r="M36" s="136"/>
      <c r="N36" s="136"/>
      <c r="O36" s="136"/>
      <c r="P36" s="136"/>
    </row>
    <row r="37" spans="2:16" s="135" customFormat="1" ht="13.5" x14ac:dyDescent="0.25">
      <c r="B37" s="169"/>
      <c r="C37" s="88" t="s">
        <v>46</v>
      </c>
      <c r="D37" s="173">
        <v>180</v>
      </c>
      <c r="E37" s="89">
        <v>182</v>
      </c>
      <c r="F37" s="279">
        <v>71</v>
      </c>
      <c r="G37" s="117">
        <f>F37*100/E37</f>
        <v>39.010989010989015</v>
      </c>
      <c r="H37" s="90">
        <v>490</v>
      </c>
      <c r="I37" s="172">
        <f>H37/D37*1000</f>
        <v>2722.2222222222222</v>
      </c>
      <c r="J37" s="91">
        <f>H37/F37*1000</f>
        <v>6901.4084507042253</v>
      </c>
      <c r="K37" s="119">
        <f>D37/D67*100</f>
        <v>8.2154267457781831</v>
      </c>
      <c r="L37" s="90">
        <f>H37/H67*100</f>
        <v>7.789276233169601</v>
      </c>
    </row>
    <row r="38" spans="2:16" s="137" customFormat="1" x14ac:dyDescent="0.2">
      <c r="B38" s="175"/>
      <c r="C38" s="94" t="s">
        <v>47</v>
      </c>
      <c r="D38" s="270">
        <f t="shared" ref="D38:L38" si="10">D37-D36</f>
        <v>-223</v>
      </c>
      <c r="E38" s="95">
        <f t="shared" si="10"/>
        <v>-227</v>
      </c>
      <c r="F38" s="270">
        <f t="shared" si="10"/>
        <v>-58</v>
      </c>
      <c r="G38" s="123">
        <f t="shared" si="10"/>
        <v>7.470646712700507</v>
      </c>
      <c r="H38" s="96">
        <f t="shared" si="10"/>
        <v>-656.59999999999991</v>
      </c>
      <c r="I38" s="132">
        <f t="shared" si="10"/>
        <v>-122.93906810035787</v>
      </c>
      <c r="J38" s="96">
        <f t="shared" si="10"/>
        <v>-1986.9636423190304</v>
      </c>
      <c r="K38" s="125">
        <f t="shared" si="10"/>
        <v>3.551074893926331</v>
      </c>
      <c r="L38" s="96">
        <f t="shared" si="10"/>
        <v>3.1029065960710156</v>
      </c>
    </row>
    <row r="39" spans="2:16" s="289" customFormat="1" ht="15" x14ac:dyDescent="0.2">
      <c r="B39" s="195" t="s">
        <v>70</v>
      </c>
      <c r="C39" s="280" t="s">
        <v>45</v>
      </c>
      <c r="D39" s="281">
        <v>144</v>
      </c>
      <c r="E39" s="282">
        <v>147</v>
      </c>
      <c r="F39" s="283">
        <v>78</v>
      </c>
      <c r="G39" s="284">
        <f>F39*100/E39</f>
        <v>53.061224489795919</v>
      </c>
      <c r="H39" s="285">
        <v>493.8</v>
      </c>
      <c r="I39" s="286">
        <f>H39/D39*1000</f>
        <v>3429.1666666666665</v>
      </c>
      <c r="J39" s="287">
        <f>H39/F39*1000</f>
        <v>6330.7692307692305</v>
      </c>
      <c r="K39" s="288">
        <f>D39*100/D66</f>
        <v>1.6666666666666667</v>
      </c>
      <c r="L39" s="285">
        <f>H39*100/H66</f>
        <v>2.0182533811261836</v>
      </c>
    </row>
    <row r="40" spans="2:16" s="135" customFormat="1" ht="13.5" x14ac:dyDescent="0.25">
      <c r="B40" s="169"/>
      <c r="C40" s="88" t="s">
        <v>46</v>
      </c>
      <c r="D40" s="173">
        <v>70</v>
      </c>
      <c r="E40" s="89">
        <v>67</v>
      </c>
      <c r="F40" s="279">
        <v>19</v>
      </c>
      <c r="G40" s="117">
        <f>F40*100/E40</f>
        <v>28.35820895522388</v>
      </c>
      <c r="H40" s="90">
        <v>268.89999999999998</v>
      </c>
      <c r="I40" s="172">
        <f>H40/D40*1000</f>
        <v>3841.4285714285711</v>
      </c>
      <c r="J40" s="91">
        <f>H40/F40*1000</f>
        <v>14152.631578947368</v>
      </c>
      <c r="K40" s="119">
        <f>D40/D67*100</f>
        <v>3.1948881789137378</v>
      </c>
      <c r="L40" s="90">
        <f>H40/H67*100</f>
        <v>4.2745640389781743</v>
      </c>
    </row>
    <row r="41" spans="2:16" s="137" customFormat="1" x14ac:dyDescent="0.2">
      <c r="B41" s="175"/>
      <c r="C41" s="94" t="s">
        <v>47</v>
      </c>
      <c r="D41" s="270">
        <f t="shared" ref="D41:L41" si="11">D40-D39</f>
        <v>-74</v>
      </c>
      <c r="E41" s="95">
        <f t="shared" si="11"/>
        <v>-80</v>
      </c>
      <c r="F41" s="270">
        <f t="shared" si="11"/>
        <v>-59</v>
      </c>
      <c r="G41" s="123">
        <f t="shared" si="11"/>
        <v>-24.703015534572039</v>
      </c>
      <c r="H41" s="96">
        <f t="shared" si="11"/>
        <v>-224.90000000000003</v>
      </c>
      <c r="I41" s="184">
        <f t="shared" si="11"/>
        <v>412.26190476190459</v>
      </c>
      <c r="J41" s="185">
        <f t="shared" si="11"/>
        <v>7821.8623481781378</v>
      </c>
      <c r="K41" s="188">
        <f t="shared" si="11"/>
        <v>1.528221512247071</v>
      </c>
      <c r="L41" s="96">
        <f t="shared" si="11"/>
        <v>2.2563106578519907</v>
      </c>
    </row>
    <row r="42" spans="2:16" ht="15" x14ac:dyDescent="0.2">
      <c r="B42" s="163" t="s">
        <v>71</v>
      </c>
      <c r="C42" s="99" t="s">
        <v>45</v>
      </c>
      <c r="D42" s="266">
        <v>120</v>
      </c>
      <c r="E42" s="84">
        <v>120</v>
      </c>
      <c r="F42" s="143">
        <v>26</v>
      </c>
      <c r="G42" s="278">
        <f>F42*100/E42</f>
        <v>21.666666666666668</v>
      </c>
      <c r="H42" s="85">
        <v>383.7</v>
      </c>
      <c r="I42" s="258">
        <f>H42/D42*1000</f>
        <v>3197.5</v>
      </c>
      <c r="J42" s="268">
        <f>H42/F42*1000</f>
        <v>14757.692307692309</v>
      </c>
      <c r="K42" s="276">
        <f>D42*100/D66</f>
        <v>1.3888888888888888</v>
      </c>
      <c r="L42" s="85">
        <f>H42*100/H66</f>
        <v>1.5682539942043674</v>
      </c>
    </row>
    <row r="43" spans="2:16" s="135" customFormat="1" ht="13.5" x14ac:dyDescent="0.25">
      <c r="B43" s="169"/>
      <c r="C43" s="88" t="s">
        <v>46</v>
      </c>
      <c r="D43" s="173">
        <v>4</v>
      </c>
      <c r="E43" s="89">
        <v>4</v>
      </c>
      <c r="F43" s="279">
        <v>3</v>
      </c>
      <c r="G43" s="117">
        <f>F43*100/E43</f>
        <v>75</v>
      </c>
      <c r="H43" s="90">
        <v>42.9</v>
      </c>
      <c r="I43" s="172">
        <f>H43/D43*1000</f>
        <v>10725</v>
      </c>
      <c r="J43" s="91">
        <f>H43/F43*1000</f>
        <v>14299.999999999998</v>
      </c>
      <c r="K43" s="119">
        <f>D43/D67*100</f>
        <v>0.18256503879507074</v>
      </c>
      <c r="L43" s="90">
        <f>H43/H67*100</f>
        <v>0.68195908245505277</v>
      </c>
    </row>
    <row r="44" spans="2:16" s="137" customFormat="1" x14ac:dyDescent="0.2">
      <c r="B44" s="175"/>
      <c r="C44" s="94" t="s">
        <v>47</v>
      </c>
      <c r="D44" s="270">
        <f t="shared" ref="D44:L44" si="12">D43-D42</f>
        <v>-116</v>
      </c>
      <c r="E44" s="95">
        <f t="shared" si="12"/>
        <v>-116</v>
      </c>
      <c r="F44" s="270">
        <f t="shared" si="12"/>
        <v>-23</v>
      </c>
      <c r="G44" s="123">
        <f t="shared" si="12"/>
        <v>53.333333333333329</v>
      </c>
      <c r="H44" s="96">
        <f t="shared" si="12"/>
        <v>-340.8</v>
      </c>
      <c r="I44" s="132">
        <f t="shared" si="12"/>
        <v>7527.5</v>
      </c>
      <c r="J44" s="96">
        <f t="shared" si="12"/>
        <v>-457.69230769231035</v>
      </c>
      <c r="K44" s="125">
        <f t="shared" si="12"/>
        <v>-1.206323850093818</v>
      </c>
      <c r="L44" s="96">
        <f t="shared" si="12"/>
        <v>-0.88629491174931463</v>
      </c>
    </row>
    <row r="45" spans="2:16" ht="15" x14ac:dyDescent="0.2">
      <c r="B45" s="180" t="s">
        <v>72</v>
      </c>
      <c r="C45" s="83" t="s">
        <v>45</v>
      </c>
      <c r="D45" s="266">
        <v>338</v>
      </c>
      <c r="E45" s="84">
        <v>335</v>
      </c>
      <c r="F45" s="143">
        <v>193</v>
      </c>
      <c r="G45" s="278">
        <f>F45*100/E45</f>
        <v>57.611940298507463</v>
      </c>
      <c r="H45" s="85">
        <v>907.2</v>
      </c>
      <c r="I45" s="274">
        <f>H45/D45*1000</f>
        <v>2684.0236686390531</v>
      </c>
      <c r="J45" s="275">
        <f>H45/F45*1000</f>
        <v>4700.5181347150265</v>
      </c>
      <c r="K45" s="269">
        <f>D45*100/D66</f>
        <v>3.9120370370370372</v>
      </c>
      <c r="L45" s="85">
        <f>H45*100/H66</f>
        <v>3.7078968557263541</v>
      </c>
    </row>
    <row r="46" spans="2:16" s="135" customFormat="1" ht="13.5" x14ac:dyDescent="0.25">
      <c r="B46" s="169"/>
      <c r="C46" s="88" t="s">
        <v>46</v>
      </c>
      <c r="D46" s="173">
        <v>116</v>
      </c>
      <c r="E46" s="89">
        <v>116</v>
      </c>
      <c r="F46" s="279">
        <v>87</v>
      </c>
      <c r="G46" s="117">
        <f>F46*100/E46</f>
        <v>75</v>
      </c>
      <c r="H46" s="90">
        <v>214.1</v>
      </c>
      <c r="I46" s="172">
        <f>H46/D46*1000</f>
        <v>1845.6896551724137</v>
      </c>
      <c r="J46" s="91">
        <f>H46/F46*1000</f>
        <v>2460.9195402298851</v>
      </c>
      <c r="K46" s="119">
        <f>D46/D67*100</f>
        <v>5.2943861250570521</v>
      </c>
      <c r="L46" s="90">
        <f>H46/H67*100</f>
        <v>3.4034368194318607</v>
      </c>
    </row>
    <row r="47" spans="2:16" s="137" customFormat="1" x14ac:dyDescent="0.2">
      <c r="B47" s="175"/>
      <c r="C47" s="94" t="s">
        <v>47</v>
      </c>
      <c r="D47" s="270">
        <f>D46-D45</f>
        <v>-222</v>
      </c>
      <c r="E47" s="95">
        <f t="shared" ref="E47:J47" si="13">E46-E45</f>
        <v>-219</v>
      </c>
      <c r="F47" s="270">
        <f t="shared" si="13"/>
        <v>-106</v>
      </c>
      <c r="G47" s="123">
        <f t="shared" si="13"/>
        <v>17.388059701492537</v>
      </c>
      <c r="H47" s="96">
        <f t="shared" si="13"/>
        <v>-693.1</v>
      </c>
      <c r="I47" s="192">
        <f t="shared" si="13"/>
        <v>-838.33401346663936</v>
      </c>
      <c r="J47" s="129">
        <f t="shared" si="13"/>
        <v>-2239.5985944851413</v>
      </c>
      <c r="K47" s="125">
        <f>K46-K45</f>
        <v>1.3823490880200149</v>
      </c>
      <c r="L47" s="96">
        <f>L46-L45</f>
        <v>-0.30446003629449336</v>
      </c>
    </row>
    <row r="48" spans="2:16" ht="15" x14ac:dyDescent="0.2">
      <c r="B48" s="163" t="s">
        <v>73</v>
      </c>
      <c r="C48" s="99" t="s">
        <v>45</v>
      </c>
      <c r="D48" s="266">
        <v>902</v>
      </c>
      <c r="E48" s="84">
        <v>882</v>
      </c>
      <c r="F48" s="143">
        <v>416</v>
      </c>
      <c r="G48" s="278">
        <f>F48*100/E48</f>
        <v>47.165532879818592</v>
      </c>
      <c r="H48" s="85">
        <v>2380.6</v>
      </c>
      <c r="I48" s="258">
        <f>H48/D48*1000</f>
        <v>2639.2461197339244</v>
      </c>
      <c r="J48" s="268">
        <f>H48/F48*1000</f>
        <v>5722.5961538461543</v>
      </c>
      <c r="K48" s="269">
        <f>D48*100/D66</f>
        <v>10.439814814814815</v>
      </c>
      <c r="L48" s="85">
        <f>H48*100/H66</f>
        <v>9.7299594959679876</v>
      </c>
    </row>
    <row r="49" spans="2:12" s="135" customFormat="1" ht="13.5" x14ac:dyDescent="0.25">
      <c r="B49" s="169"/>
      <c r="C49" s="88" t="s">
        <v>46</v>
      </c>
      <c r="D49" s="173">
        <v>188</v>
      </c>
      <c r="E49" s="89">
        <v>194</v>
      </c>
      <c r="F49" s="279">
        <v>62</v>
      </c>
      <c r="G49" s="117">
        <f>F49*100/E49</f>
        <v>31.958762886597938</v>
      </c>
      <c r="H49" s="90">
        <v>461.4</v>
      </c>
      <c r="I49" s="172">
        <f>H49/D49*1000</f>
        <v>2454.255319148936</v>
      </c>
      <c r="J49" s="91">
        <f>H49/F49*1000</f>
        <v>7441.9354838709669</v>
      </c>
      <c r="K49" s="119">
        <f>D49/D67*100</f>
        <v>8.580556823368326</v>
      </c>
      <c r="L49" s="90">
        <f>H49/H67*100</f>
        <v>7.3346368448662327</v>
      </c>
    </row>
    <row r="50" spans="2:12" s="137" customFormat="1" x14ac:dyDescent="0.2">
      <c r="B50" s="175"/>
      <c r="C50" s="94" t="s">
        <v>47</v>
      </c>
      <c r="D50" s="270">
        <f>D49-D48</f>
        <v>-714</v>
      </c>
      <c r="E50" s="95">
        <f t="shared" ref="E50:J50" si="14">E49-E48</f>
        <v>-688</v>
      </c>
      <c r="F50" s="270">
        <f t="shared" si="14"/>
        <v>-354</v>
      </c>
      <c r="G50" s="123">
        <f t="shared" si="14"/>
        <v>-15.206769993220654</v>
      </c>
      <c r="H50" s="96">
        <f t="shared" si="14"/>
        <v>-1919.1999999999998</v>
      </c>
      <c r="I50" s="194">
        <f t="shared" si="14"/>
        <v>-184.99080058498839</v>
      </c>
      <c r="J50" s="97">
        <f t="shared" si="14"/>
        <v>1719.3393300248126</v>
      </c>
      <c r="K50" s="188">
        <f>K49-K48</f>
        <v>-1.8592579914464888</v>
      </c>
      <c r="L50" s="96">
        <f>L49-L48</f>
        <v>-2.3953226511017549</v>
      </c>
    </row>
    <row r="51" spans="2:12" ht="15" x14ac:dyDescent="0.2">
      <c r="B51" s="195" t="s">
        <v>74</v>
      </c>
      <c r="C51" s="83" t="s">
        <v>45</v>
      </c>
      <c r="D51" s="266">
        <v>757</v>
      </c>
      <c r="E51" s="84">
        <v>731</v>
      </c>
      <c r="F51" s="143">
        <v>249</v>
      </c>
      <c r="G51" s="278">
        <f>F51*100/E51</f>
        <v>34.062927496580031</v>
      </c>
      <c r="H51" s="85">
        <v>1729.9</v>
      </c>
      <c r="I51" s="274">
        <f>H51/D51*1000</f>
        <v>2285.204755614267</v>
      </c>
      <c r="J51" s="275">
        <f>H51/F51*1000</f>
        <v>6947.3895582329324</v>
      </c>
      <c r="K51" s="276">
        <f>D51*100/D66</f>
        <v>8.7615740740740744</v>
      </c>
      <c r="L51" s="85">
        <f>H51*100/H66</f>
        <v>7.0704263345690253</v>
      </c>
    </row>
    <row r="52" spans="2:12" s="135" customFormat="1" ht="13.5" x14ac:dyDescent="0.25">
      <c r="B52" s="169"/>
      <c r="C52" s="88" t="s">
        <v>46</v>
      </c>
      <c r="D52" s="173">
        <v>188</v>
      </c>
      <c r="E52" s="89">
        <v>192</v>
      </c>
      <c r="F52" s="279">
        <v>46</v>
      </c>
      <c r="G52" s="117">
        <f>F52*100/E52</f>
        <v>23.958333333333332</v>
      </c>
      <c r="H52" s="90">
        <v>377.9</v>
      </c>
      <c r="I52" s="172">
        <f>H52/D52*1000</f>
        <v>2010.1063829787233</v>
      </c>
      <c r="J52" s="91">
        <f>H52/F52*1000</f>
        <v>8215.217391304348</v>
      </c>
      <c r="K52" s="119">
        <f>D52/D67*100</f>
        <v>8.580556823368326</v>
      </c>
      <c r="L52" s="90">
        <f>H52/H67*100</f>
        <v>6.0072805888056982</v>
      </c>
    </row>
    <row r="53" spans="2:12" s="137" customFormat="1" x14ac:dyDescent="0.2">
      <c r="B53" s="175"/>
      <c r="C53" s="94" t="s">
        <v>47</v>
      </c>
      <c r="D53" s="270">
        <f>D52-D51</f>
        <v>-569</v>
      </c>
      <c r="E53" s="95">
        <f t="shared" ref="E53:J53" si="15">E52-E51</f>
        <v>-539</v>
      </c>
      <c r="F53" s="270">
        <f t="shared" si="15"/>
        <v>-203</v>
      </c>
      <c r="G53" s="123">
        <f t="shared" si="15"/>
        <v>-10.104594163246698</v>
      </c>
      <c r="H53" s="96">
        <f t="shared" si="15"/>
        <v>-1352</v>
      </c>
      <c r="I53" s="192">
        <f t="shared" si="15"/>
        <v>-275.09837263554368</v>
      </c>
      <c r="J53" s="129">
        <f t="shared" si="15"/>
        <v>1267.8278330714156</v>
      </c>
      <c r="K53" s="125">
        <f>K52-K51</f>
        <v>-0.18101725070574837</v>
      </c>
      <c r="L53" s="96">
        <f>L52-L51</f>
        <v>-1.0631457457633271</v>
      </c>
    </row>
    <row r="54" spans="2:12" ht="15" x14ac:dyDescent="0.2">
      <c r="B54" s="163" t="s">
        <v>75</v>
      </c>
      <c r="C54" s="99" t="s">
        <v>45</v>
      </c>
      <c r="D54" s="143">
        <v>549</v>
      </c>
      <c r="E54" s="249">
        <v>567</v>
      </c>
      <c r="F54" s="143">
        <v>226</v>
      </c>
      <c r="G54" s="278">
        <f>F54*100/E54</f>
        <v>39.85890652557319</v>
      </c>
      <c r="H54" s="85">
        <v>1687.5</v>
      </c>
      <c r="I54" s="258">
        <f>H54/D54*1000</f>
        <v>3073.7704918032787</v>
      </c>
      <c r="J54" s="268">
        <f>H54/F54*1000</f>
        <v>7466.8141592920347</v>
      </c>
      <c r="K54" s="276">
        <f>D54*100/D66</f>
        <v>6.354166666666667</v>
      </c>
      <c r="L54" s="168">
        <f>H54*100/H66</f>
        <v>6.8971295679433666</v>
      </c>
    </row>
    <row r="55" spans="2:12" s="135" customFormat="1" ht="13.5" x14ac:dyDescent="0.25">
      <c r="B55" s="169"/>
      <c r="C55" s="88" t="s">
        <v>46</v>
      </c>
      <c r="D55" s="279">
        <v>52</v>
      </c>
      <c r="E55" s="169">
        <v>51</v>
      </c>
      <c r="F55" s="279">
        <v>32</v>
      </c>
      <c r="G55" s="278">
        <f>F55*100/E55</f>
        <v>62.745098039215684</v>
      </c>
      <c r="H55" s="90">
        <v>291.2</v>
      </c>
      <c r="I55" s="172">
        <f>H55/D55*1000</f>
        <v>5600</v>
      </c>
      <c r="J55" s="91">
        <f>H55/F55*1000</f>
        <v>9100</v>
      </c>
      <c r="K55" s="119">
        <f>D55/D67*100</f>
        <v>2.3733455043359197</v>
      </c>
      <c r="L55" s="90">
        <f>H55/H67*100</f>
        <v>4.6290555899979342</v>
      </c>
    </row>
    <row r="56" spans="2:12" s="137" customFormat="1" x14ac:dyDescent="0.2">
      <c r="B56" s="175"/>
      <c r="C56" s="94" t="s">
        <v>47</v>
      </c>
      <c r="D56" s="270">
        <f t="shared" ref="D56:L56" si="16">D55-D54</f>
        <v>-497</v>
      </c>
      <c r="E56" s="95">
        <f t="shared" si="16"/>
        <v>-516</v>
      </c>
      <c r="F56" s="270">
        <f t="shared" si="16"/>
        <v>-194</v>
      </c>
      <c r="G56" s="123">
        <f t="shared" si="16"/>
        <v>22.886191513642494</v>
      </c>
      <c r="H56" s="96">
        <f t="shared" si="16"/>
        <v>-1396.3</v>
      </c>
      <c r="I56" s="132">
        <f t="shared" si="16"/>
        <v>2526.2295081967213</v>
      </c>
      <c r="J56" s="96">
        <f t="shared" si="16"/>
        <v>1633.1858407079653</v>
      </c>
      <c r="K56" s="125">
        <f t="shared" si="16"/>
        <v>-3.9808211623307472</v>
      </c>
      <c r="L56" s="96">
        <f t="shared" si="16"/>
        <v>-2.2680739779454324</v>
      </c>
    </row>
    <row r="57" spans="2:12" ht="15" x14ac:dyDescent="0.2">
      <c r="B57" s="180" t="s">
        <v>76</v>
      </c>
      <c r="C57" s="83" t="s">
        <v>45</v>
      </c>
      <c r="D57" s="143">
        <v>347</v>
      </c>
      <c r="E57" s="249">
        <v>346</v>
      </c>
      <c r="F57" s="143">
        <v>128</v>
      </c>
      <c r="G57" s="278">
        <f>F57*100/E57</f>
        <v>36.994219653179194</v>
      </c>
      <c r="H57" s="285">
        <v>1137.2</v>
      </c>
      <c r="I57" s="274">
        <f>H57/D57*1000</f>
        <v>3277.2334293948129</v>
      </c>
      <c r="J57" s="275">
        <f>H57/F57*1000</f>
        <v>8884.375</v>
      </c>
      <c r="K57" s="269">
        <f>D57*100/D66</f>
        <v>4.0162037037037033</v>
      </c>
      <c r="L57" s="85">
        <f>H57*100/H66</f>
        <v>4.6479500709127093</v>
      </c>
    </row>
    <row r="58" spans="2:12" s="135" customFormat="1" ht="13.5" x14ac:dyDescent="0.25">
      <c r="B58" s="169"/>
      <c r="C58" s="88" t="s">
        <v>46</v>
      </c>
      <c r="D58" s="279">
        <v>137</v>
      </c>
      <c r="E58" s="169">
        <v>136</v>
      </c>
      <c r="F58" s="279">
        <v>98</v>
      </c>
      <c r="G58" s="117">
        <f>F58*100/E58</f>
        <v>72.058823529411768</v>
      </c>
      <c r="H58" s="290">
        <v>268.60000000000002</v>
      </c>
      <c r="I58" s="172">
        <f>H58/D58*1000</f>
        <v>1960.5839416058395</v>
      </c>
      <c r="J58" s="91">
        <f>H58/F58*1000</f>
        <v>2740.8163265306125</v>
      </c>
      <c r="K58" s="119">
        <f>D58/D67*100</f>
        <v>6.2528525787311731</v>
      </c>
      <c r="L58" s="90">
        <f>H58/H67*100</f>
        <v>4.2697950943456222</v>
      </c>
    </row>
    <row r="59" spans="2:12" s="137" customFormat="1" x14ac:dyDescent="0.2">
      <c r="B59" s="175"/>
      <c r="C59" s="94" t="s">
        <v>47</v>
      </c>
      <c r="D59" s="291">
        <f t="shared" ref="D59:L59" si="17">D58-D57</f>
        <v>-210</v>
      </c>
      <c r="E59" s="175">
        <f t="shared" si="17"/>
        <v>-210</v>
      </c>
      <c r="F59" s="291">
        <f t="shared" si="17"/>
        <v>-30</v>
      </c>
      <c r="G59" s="292">
        <f t="shared" si="17"/>
        <v>35.064603876232574</v>
      </c>
      <c r="H59" s="293">
        <f t="shared" si="17"/>
        <v>-868.6</v>
      </c>
      <c r="I59" s="294">
        <f t="shared" si="17"/>
        <v>-1316.6494877889734</v>
      </c>
      <c r="J59" s="295">
        <f t="shared" si="17"/>
        <v>-6143.5586734693879</v>
      </c>
      <c r="K59" s="125">
        <f t="shared" si="17"/>
        <v>2.2366488750274698</v>
      </c>
      <c r="L59" s="96">
        <f t="shared" si="17"/>
        <v>-0.37815497656708708</v>
      </c>
    </row>
    <row r="60" spans="2:12" ht="15" x14ac:dyDescent="0.2">
      <c r="B60" s="163" t="s">
        <v>77</v>
      </c>
      <c r="C60" s="99" t="s">
        <v>45</v>
      </c>
      <c r="D60" s="143">
        <v>604</v>
      </c>
      <c r="E60" s="249">
        <v>661</v>
      </c>
      <c r="F60" s="143">
        <v>209</v>
      </c>
      <c r="G60" s="278">
        <f>F60*100/E60</f>
        <v>31.61875945537065</v>
      </c>
      <c r="H60" s="85">
        <v>2144</v>
      </c>
      <c r="I60" s="258">
        <f>H60/D60*1000</f>
        <v>3549.6688741721855</v>
      </c>
      <c r="J60" s="268">
        <f>H60/F60*1000</f>
        <v>10258.373205741627</v>
      </c>
      <c r="K60" s="276">
        <f>D60*100/D66</f>
        <v>6.9907407407407405</v>
      </c>
      <c r="L60" s="168">
        <f>H60*100/H66</f>
        <v>8.7629308406936754</v>
      </c>
    </row>
    <row r="61" spans="2:12" s="135" customFormat="1" ht="13.5" x14ac:dyDescent="0.25">
      <c r="B61" s="169"/>
      <c r="C61" s="88" t="s">
        <v>46</v>
      </c>
      <c r="D61" s="279">
        <v>191</v>
      </c>
      <c r="E61" s="169">
        <v>190</v>
      </c>
      <c r="F61" s="279">
        <v>58</v>
      </c>
      <c r="G61" s="117">
        <f>F61*100/E61</f>
        <v>30.526315789473685</v>
      </c>
      <c r="H61" s="90">
        <v>543.4</v>
      </c>
      <c r="I61" s="172">
        <f>H61/D61*1000</f>
        <v>2845.0261780104711</v>
      </c>
      <c r="J61" s="91">
        <f>H61/F61*1000</f>
        <v>9368.9655172413804</v>
      </c>
      <c r="K61" s="119">
        <f>D61/D67*100</f>
        <v>8.7174806024646276</v>
      </c>
      <c r="L61" s="90">
        <f>H61/H67*100</f>
        <v>8.6381483777640025</v>
      </c>
    </row>
    <row r="62" spans="2:12" s="137" customFormat="1" x14ac:dyDescent="0.2">
      <c r="B62" s="175"/>
      <c r="C62" s="94" t="s">
        <v>47</v>
      </c>
      <c r="D62" s="291">
        <f t="shared" ref="D62:L62" si="18">D61-D60</f>
        <v>-413</v>
      </c>
      <c r="E62" s="175">
        <f t="shared" si="18"/>
        <v>-471</v>
      </c>
      <c r="F62" s="291">
        <f t="shared" si="18"/>
        <v>-151</v>
      </c>
      <c r="G62" s="292">
        <f t="shared" si="18"/>
        <v>-1.0924436658969654</v>
      </c>
      <c r="H62" s="293">
        <f t="shared" si="18"/>
        <v>-1600.6</v>
      </c>
      <c r="I62" s="296">
        <f t="shared" si="18"/>
        <v>-704.64269616171441</v>
      </c>
      <c r="J62" s="293">
        <f t="shared" si="18"/>
        <v>-889.40768850024688</v>
      </c>
      <c r="K62" s="125">
        <f t="shared" si="18"/>
        <v>1.7267398617238872</v>
      </c>
      <c r="L62" s="96">
        <f t="shared" si="18"/>
        <v>-0.12478246292967299</v>
      </c>
    </row>
    <row r="63" spans="2:12" ht="15" x14ac:dyDescent="0.2">
      <c r="B63" s="180" t="s">
        <v>78</v>
      </c>
      <c r="C63" s="83" t="s">
        <v>45</v>
      </c>
      <c r="D63" s="143">
        <v>249</v>
      </c>
      <c r="E63" s="249">
        <v>240</v>
      </c>
      <c r="F63" s="143">
        <v>108</v>
      </c>
      <c r="G63" s="297">
        <f>F63*100/E63</f>
        <v>45</v>
      </c>
      <c r="H63" s="285">
        <v>797.3</v>
      </c>
      <c r="I63" s="274">
        <f>H63/D63*1000</f>
        <v>3202.0080321285136</v>
      </c>
      <c r="J63" s="275">
        <f>H63/F63*1000</f>
        <v>7382.4074074074069</v>
      </c>
      <c r="K63" s="269">
        <f>D63*100/D66</f>
        <v>2.8819444444444446</v>
      </c>
      <c r="L63" s="85">
        <f>H63*100/H66</f>
        <v>3.2587149063829606</v>
      </c>
    </row>
    <row r="64" spans="2:12" s="135" customFormat="1" ht="13.5" x14ac:dyDescent="0.25">
      <c r="B64" s="169"/>
      <c r="C64" s="88" t="s">
        <v>46</v>
      </c>
      <c r="D64" s="279">
        <v>73</v>
      </c>
      <c r="E64" s="169">
        <v>71</v>
      </c>
      <c r="F64" s="279">
        <v>22</v>
      </c>
      <c r="G64" s="297">
        <f>F64*100/E64</f>
        <v>30.985915492957748</v>
      </c>
      <c r="H64" s="290">
        <v>206.4</v>
      </c>
      <c r="I64" s="172">
        <f>H64/D64*1000</f>
        <v>2827.3972602739727</v>
      </c>
      <c r="J64" s="91">
        <f>H64/F64*1000</f>
        <v>9381.818181818182</v>
      </c>
      <c r="K64" s="119">
        <f>D64/D67*100</f>
        <v>3.3318119580100412</v>
      </c>
      <c r="L64" s="90">
        <f>H64/H67*100</f>
        <v>3.2810339071963379</v>
      </c>
    </row>
    <row r="65" spans="2:12" s="137" customFormat="1" x14ac:dyDescent="0.2">
      <c r="B65" s="175"/>
      <c r="C65" s="94" t="s">
        <v>47</v>
      </c>
      <c r="D65" s="291">
        <f>D64-D63</f>
        <v>-176</v>
      </c>
      <c r="E65" s="175">
        <f t="shared" ref="E65:J65" si="19">E64-E63</f>
        <v>-169</v>
      </c>
      <c r="F65" s="291">
        <f t="shared" si="19"/>
        <v>-86</v>
      </c>
      <c r="G65" s="292">
        <f t="shared" si="19"/>
        <v>-14.014084507042252</v>
      </c>
      <c r="H65" s="96">
        <f t="shared" si="19"/>
        <v>-590.9</v>
      </c>
      <c r="I65" s="192">
        <f t="shared" si="19"/>
        <v>-374.61077185454087</v>
      </c>
      <c r="J65" s="129">
        <f t="shared" si="19"/>
        <v>1999.410774410775</v>
      </c>
      <c r="K65" s="125">
        <f>K64-K63</f>
        <v>0.44986751356559651</v>
      </c>
      <c r="L65" s="96">
        <f>L64-L63</f>
        <v>2.2319000813377343E-2</v>
      </c>
    </row>
    <row r="66" spans="2:12" ht="15.75" x14ac:dyDescent="0.25">
      <c r="B66" s="196"/>
      <c r="C66" s="197" t="s">
        <v>45</v>
      </c>
      <c r="D66" s="298">
        <f t="shared" ref="D66:F67" si="20">D6+D9+D12+D15+D18+D21+D24+D27+D30+D33+D36+D39+D42+D45+D48+D51+D54+D57+D60+D63</f>
        <v>8640</v>
      </c>
      <c r="E66" s="299">
        <f t="shared" si="20"/>
        <v>8633</v>
      </c>
      <c r="F66" s="298">
        <f t="shared" si="20"/>
        <v>3324</v>
      </c>
      <c r="G66" s="300">
        <f>F66*100/E66</f>
        <v>38.50341712035214</v>
      </c>
      <c r="H66" s="301">
        <f>H6+H9+H12+H15+H18+H21+H24+H27+H30+H33+H36+H39+H42+H45+H48+H51+H54+H57+H60+H63</f>
        <v>24466.700000000004</v>
      </c>
      <c r="I66" s="200">
        <f>H66/D66*1000</f>
        <v>2831.7939814814822</v>
      </c>
      <c r="J66" s="302">
        <f>H66/F66*1000</f>
        <v>7360.619735258726</v>
      </c>
      <c r="K66" s="303">
        <f>K6+K9+K12+K15+K18+K21+K24+K27+K30+K33+K36+K39+K42+K45+K48+K51+K54+K57+K60+K63</f>
        <v>100.00000000000001</v>
      </c>
      <c r="L66" s="198">
        <f>L6+L9+L12+L15+L18+L21+L24+L27+L30+L33+L36+L39+L42+L45+L48+L51+L54+L57+L60+L63</f>
        <v>99.999999999999986</v>
      </c>
    </row>
    <row r="67" spans="2:12" s="135" customFormat="1" ht="15.75" x14ac:dyDescent="0.25">
      <c r="B67" s="201" t="s">
        <v>79</v>
      </c>
      <c r="C67" s="202" t="s">
        <v>46</v>
      </c>
      <c r="D67" s="304">
        <f t="shared" si="20"/>
        <v>2191</v>
      </c>
      <c r="E67" s="305">
        <f t="shared" si="20"/>
        <v>2237</v>
      </c>
      <c r="F67" s="304">
        <f t="shared" si="20"/>
        <v>898</v>
      </c>
      <c r="G67" s="306">
        <f>F67*100/E67</f>
        <v>40.143048725972285</v>
      </c>
      <c r="H67" s="203">
        <f>H7+H10+H13+H16+H19+H22+H25+H28+H31+H34+H37+H40+H43+H46+H49+H52+H55+H58+H61+H64</f>
        <v>6290.6999999999989</v>
      </c>
      <c r="I67" s="205">
        <f>H67/D67*1000</f>
        <v>2871.1547238703783</v>
      </c>
      <c r="J67" s="204">
        <f>H67/F67*1000</f>
        <v>7005.23385300668</v>
      </c>
      <c r="K67" s="307">
        <f>K7+K10+K13+K16+K19+K22+K25+K28+K31+K34+K37+K40+K43+K46+K49+K52+K55+K58+K61+K64</f>
        <v>100</v>
      </c>
      <c r="L67" s="203">
        <f>L7+L10+L13+L16+L19+L22+L25+L28+L31+L34+L37+L40+L43+L46+L49+L52+L55+L58+L61+L64</f>
        <v>100.00000000000001</v>
      </c>
    </row>
    <row r="68" spans="2:12" s="137" customFormat="1" ht="15.75" x14ac:dyDescent="0.25">
      <c r="B68" s="206"/>
      <c r="C68" s="206" t="s">
        <v>47</v>
      </c>
      <c r="D68" s="308">
        <f>D67-D66</f>
        <v>-6449</v>
      </c>
      <c r="E68" s="309">
        <f t="shared" ref="E68:J68" si="21">E67-E66</f>
        <v>-6396</v>
      </c>
      <c r="F68" s="308">
        <f t="shared" si="21"/>
        <v>-2426</v>
      </c>
      <c r="G68" s="310">
        <f t="shared" si="21"/>
        <v>1.6396316056201456</v>
      </c>
      <c r="H68" s="207">
        <f>H67-H66</f>
        <v>-18176.000000000007</v>
      </c>
      <c r="I68" s="311">
        <v>39.36</v>
      </c>
      <c r="J68" s="312">
        <f t="shared" si="21"/>
        <v>-355.38588225204603</v>
      </c>
      <c r="K68" s="313" t="s">
        <v>80</v>
      </c>
      <c r="L68" s="209" t="s">
        <v>80</v>
      </c>
    </row>
    <row r="69" spans="2:12" x14ac:dyDescent="0.2">
      <c r="B69" s="73" t="s">
        <v>49</v>
      </c>
      <c r="C69" s="210"/>
      <c r="D69" s="143"/>
      <c r="L69" s="314"/>
    </row>
    <row r="70" spans="2:12" x14ac:dyDescent="0.2">
      <c r="B70" s="73" t="s">
        <v>50</v>
      </c>
      <c r="C70" s="210"/>
      <c r="D70" s="143"/>
      <c r="L70" s="314"/>
    </row>
    <row r="71" spans="2:12" x14ac:dyDescent="0.2">
      <c r="B71" s="73" t="s">
        <v>51</v>
      </c>
      <c r="C71" s="210"/>
      <c r="D71" s="143"/>
      <c r="L71" s="314"/>
    </row>
    <row r="72" spans="2:12" x14ac:dyDescent="0.2">
      <c r="L72" s="314"/>
    </row>
    <row r="73" spans="2:12" x14ac:dyDescent="0.2">
      <c r="L73" s="314"/>
    </row>
    <row r="74" spans="2:12" x14ac:dyDescent="0.2">
      <c r="L74" s="314"/>
    </row>
    <row r="75" spans="2:12" x14ac:dyDescent="0.2">
      <c r="L75" s="314"/>
    </row>
    <row r="76" spans="2:12" x14ac:dyDescent="0.2">
      <c r="L76" s="314"/>
    </row>
    <row r="77" spans="2:12" x14ac:dyDescent="0.2">
      <c r="L77" s="314"/>
    </row>
    <row r="78" spans="2:12" x14ac:dyDescent="0.2">
      <c r="L78" s="314"/>
    </row>
    <row r="79" spans="2:12" x14ac:dyDescent="0.2">
      <c r="L79" s="314"/>
    </row>
  </sheetData>
  <mergeCells count="4">
    <mergeCell ref="K1:L1"/>
    <mergeCell ref="B2:K2"/>
    <mergeCell ref="B4:C4"/>
    <mergeCell ref="B5:C5"/>
  </mergeCells>
  <pageMargins left="0.36" right="0.17" top="0.36" bottom="0.31" header="0.28999999999999998" footer="0.3"/>
  <pageSetup paperSize="9" scale="7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3"/>
  <sheetViews>
    <sheetView zoomScaleNormal="100" workbookViewId="0">
      <selection activeCell="E5" sqref="E5"/>
    </sheetView>
  </sheetViews>
  <sheetFormatPr defaultRowHeight="12.75" x14ac:dyDescent="0.2"/>
  <cols>
    <col min="1" max="1" width="5.85546875" customWidth="1"/>
    <col min="2" max="2" width="22.28515625" customWidth="1"/>
    <col min="3" max="3" width="2.5703125" customWidth="1"/>
    <col min="4" max="4" width="12.140625" customWidth="1"/>
    <col min="5" max="5" width="11.42578125" customWidth="1"/>
    <col min="6" max="6" width="11.5703125" customWidth="1"/>
    <col min="7" max="7" width="12.85546875" style="73" customWidth="1"/>
    <col min="8" max="8" width="11.28515625" customWidth="1"/>
    <col min="9" max="9" width="12.140625" customWidth="1"/>
    <col min="10" max="10" width="12.42578125" customWidth="1"/>
    <col min="11" max="11" width="11.5703125" style="87" customWidth="1"/>
    <col min="12" max="12" width="11.42578125" style="87" customWidth="1"/>
  </cols>
  <sheetData>
    <row r="1" spans="2:16" x14ac:dyDescent="0.2">
      <c r="K1" s="146" t="s">
        <v>98</v>
      </c>
      <c r="L1" s="146"/>
    </row>
    <row r="2" spans="2:16" ht="15.75" x14ac:dyDescent="0.25">
      <c r="B2" s="74" t="s">
        <v>99</v>
      </c>
      <c r="C2" s="74"/>
      <c r="D2" s="74"/>
      <c r="E2" s="74"/>
      <c r="F2" s="74"/>
      <c r="G2" s="74"/>
      <c r="H2" s="74"/>
      <c r="I2" s="74"/>
      <c r="J2" s="74"/>
      <c r="K2" s="74"/>
    </row>
    <row r="3" spans="2:16" ht="30.75" customHeight="1" x14ac:dyDescent="0.2">
      <c r="M3" s="141"/>
    </row>
    <row r="4" spans="2:16" s="3" customFormat="1" ht="90" x14ac:dyDescent="0.25">
      <c r="B4" s="148" t="s">
        <v>35</v>
      </c>
      <c r="C4" s="149"/>
      <c r="D4" s="150" t="s">
        <v>100</v>
      </c>
      <c r="E4" s="150" t="s">
        <v>37</v>
      </c>
      <c r="F4" s="151" t="s">
        <v>38</v>
      </c>
      <c r="G4" s="150" t="s">
        <v>39</v>
      </c>
      <c r="H4" s="152" t="s">
        <v>101</v>
      </c>
      <c r="I4" s="150" t="s">
        <v>41</v>
      </c>
      <c r="J4" s="153" t="s">
        <v>42</v>
      </c>
      <c r="K4" s="154" t="s">
        <v>102</v>
      </c>
      <c r="L4" s="154" t="s">
        <v>103</v>
      </c>
      <c r="M4" s="155"/>
    </row>
    <row r="5" spans="2:16" s="81" customFormat="1" ht="11.25" x14ac:dyDescent="0.2">
      <c r="B5" s="156">
        <v>1</v>
      </c>
      <c r="C5" s="157"/>
      <c r="D5" s="79">
        <v>2</v>
      </c>
      <c r="E5" s="79">
        <v>3</v>
      </c>
      <c r="F5" s="79">
        <v>4</v>
      </c>
      <c r="G5" s="79">
        <v>5</v>
      </c>
      <c r="H5" s="79">
        <v>6</v>
      </c>
      <c r="I5" s="79">
        <v>7</v>
      </c>
      <c r="J5" s="79">
        <v>8</v>
      </c>
      <c r="K5" s="161">
        <v>9</v>
      </c>
      <c r="L5" s="79">
        <v>10</v>
      </c>
      <c r="M5" s="162"/>
    </row>
    <row r="6" spans="2:16" ht="15" x14ac:dyDescent="0.2">
      <c r="B6" s="163" t="s">
        <v>59</v>
      </c>
      <c r="C6" s="99" t="s">
        <v>45</v>
      </c>
      <c r="D6" s="84">
        <v>214</v>
      </c>
      <c r="E6" s="266">
        <v>191</v>
      </c>
      <c r="F6" s="267">
        <v>106</v>
      </c>
      <c r="G6" s="168">
        <f>F6*100/E6</f>
        <v>55.497382198952877</v>
      </c>
      <c r="H6" s="168">
        <v>1484.7</v>
      </c>
      <c r="I6" s="258">
        <f>H6/D6*1000</f>
        <v>6937.8504672897197</v>
      </c>
      <c r="J6" s="268">
        <f>H6/F6*1000</f>
        <v>14006.603773584906</v>
      </c>
      <c r="K6" s="269">
        <f>D6*100/D66</f>
        <v>4.6001719690455722</v>
      </c>
      <c r="L6" s="85">
        <f>H6*100/H66</f>
        <v>6.2946757904912127</v>
      </c>
      <c r="M6" s="142"/>
      <c r="N6" s="92"/>
      <c r="O6" s="92"/>
      <c r="P6" s="92"/>
    </row>
    <row r="7" spans="2:16" s="135" customFormat="1" ht="13.5" x14ac:dyDescent="0.25">
      <c r="B7" s="169"/>
      <c r="C7" s="88" t="s">
        <v>46</v>
      </c>
      <c r="D7" s="89">
        <v>298</v>
      </c>
      <c r="E7" s="173">
        <v>307</v>
      </c>
      <c r="F7" s="115">
        <v>198</v>
      </c>
      <c r="G7" s="90">
        <f>F7*100/E7</f>
        <v>64.495114006514655</v>
      </c>
      <c r="H7" s="90">
        <v>1973.8</v>
      </c>
      <c r="I7" s="172">
        <f>H7/D7*1000</f>
        <v>6623.4899328859055</v>
      </c>
      <c r="J7" s="91">
        <f>H7/F7*1000</f>
        <v>9968.6868686868675</v>
      </c>
      <c r="K7" s="119">
        <f>D7/D67*100</f>
        <v>7.9381992541289286</v>
      </c>
      <c r="L7" s="90">
        <f>H7/H67*100</f>
        <v>9.1299742355068947</v>
      </c>
      <c r="M7" s="173"/>
      <c r="N7" s="174"/>
      <c r="O7" s="174"/>
      <c r="P7" s="174"/>
    </row>
    <row r="8" spans="2:16" s="137" customFormat="1" x14ac:dyDescent="0.2">
      <c r="B8" s="175"/>
      <c r="C8" s="94" t="s">
        <v>47</v>
      </c>
      <c r="D8" s="95">
        <f>D7-D6</f>
        <v>84</v>
      </c>
      <c r="E8" s="270">
        <f t="shared" ref="E8:L8" si="0">E7-E6</f>
        <v>116</v>
      </c>
      <c r="F8" s="95">
        <f t="shared" si="0"/>
        <v>92</v>
      </c>
      <c r="G8" s="185">
        <f t="shared" si="0"/>
        <v>8.9977318075617774</v>
      </c>
      <c r="H8" s="185">
        <f>H7-H6</f>
        <v>489.09999999999991</v>
      </c>
      <c r="I8" s="132">
        <f>I7-I6</f>
        <v>-314.3605344038142</v>
      </c>
      <c r="J8" s="96">
        <f>J7-J6</f>
        <v>-4037.9169048980384</v>
      </c>
      <c r="K8" s="125">
        <f t="shared" si="0"/>
        <v>3.3380272850833563</v>
      </c>
      <c r="L8" s="96">
        <f t="shared" si="0"/>
        <v>2.835298445015682</v>
      </c>
      <c r="M8" s="178"/>
      <c r="N8" s="179"/>
      <c r="O8" s="179"/>
      <c r="P8" s="179"/>
    </row>
    <row r="9" spans="2:16" ht="15" x14ac:dyDescent="0.2">
      <c r="B9" s="180" t="s">
        <v>60</v>
      </c>
      <c r="C9" s="83" t="s">
        <v>45</v>
      </c>
      <c r="D9" s="84">
        <v>403</v>
      </c>
      <c r="E9" s="266">
        <v>344</v>
      </c>
      <c r="F9" s="267">
        <v>145</v>
      </c>
      <c r="G9" s="168">
        <f>F9*100/E9</f>
        <v>42.151162790697676</v>
      </c>
      <c r="H9" s="168">
        <v>2152.8000000000002</v>
      </c>
      <c r="I9" s="274">
        <f>H9/D9*1000</f>
        <v>5341.9354838709687</v>
      </c>
      <c r="J9" s="275">
        <f>H9/F9*1000</f>
        <v>14846.896551724139</v>
      </c>
      <c r="K9" s="276">
        <f>D9*100/D66</f>
        <v>8.6629406706792782</v>
      </c>
      <c r="L9" s="85">
        <f>H9*100/H66</f>
        <v>9.1272163007809546</v>
      </c>
      <c r="M9" s="142"/>
      <c r="N9" s="92"/>
      <c r="O9" s="92"/>
      <c r="P9" s="92"/>
    </row>
    <row r="10" spans="2:16" s="135" customFormat="1" ht="13.5" x14ac:dyDescent="0.25">
      <c r="B10" s="169"/>
      <c r="C10" s="88" t="s">
        <v>46</v>
      </c>
      <c r="D10" s="89">
        <v>310</v>
      </c>
      <c r="E10" s="173">
        <v>379</v>
      </c>
      <c r="F10" s="115">
        <v>178</v>
      </c>
      <c r="G10" s="90">
        <f>F10*100/E10</f>
        <v>46.965699208443269</v>
      </c>
      <c r="H10" s="90">
        <v>2222.3000000000002</v>
      </c>
      <c r="I10" s="172">
        <f>H10/D10*1000</f>
        <v>7168.7096774193551</v>
      </c>
      <c r="J10" s="91">
        <f>H10/F10*1000</f>
        <v>12484.831460674159</v>
      </c>
      <c r="K10" s="119">
        <f>D10/D67*100</f>
        <v>8.2578582844965371</v>
      </c>
      <c r="L10" s="90">
        <f>H10/H67*100</f>
        <v>10.279431423430427</v>
      </c>
      <c r="M10" s="173"/>
      <c r="N10" s="174"/>
      <c r="O10" s="174"/>
      <c r="P10" s="174"/>
    </row>
    <row r="11" spans="2:16" s="137" customFormat="1" x14ac:dyDescent="0.2">
      <c r="B11" s="183"/>
      <c r="C11" s="83" t="s">
        <v>47</v>
      </c>
      <c r="D11" s="95">
        <f t="shared" ref="D11:L11" si="1">D10-D9</f>
        <v>-93</v>
      </c>
      <c r="E11" s="270">
        <f t="shared" si="1"/>
        <v>35</v>
      </c>
      <c r="F11" s="121">
        <f t="shared" si="1"/>
        <v>33</v>
      </c>
      <c r="G11" s="96">
        <f t="shared" si="1"/>
        <v>4.8145364177455932</v>
      </c>
      <c r="H11" s="96">
        <f t="shared" si="1"/>
        <v>69.5</v>
      </c>
      <c r="I11" s="192">
        <f t="shared" si="1"/>
        <v>1826.7741935483864</v>
      </c>
      <c r="J11" s="129">
        <f t="shared" si="1"/>
        <v>-2362.0650910499808</v>
      </c>
      <c r="K11" s="125">
        <f t="shared" si="1"/>
        <v>-0.40508238618274106</v>
      </c>
      <c r="L11" s="96">
        <f t="shared" si="1"/>
        <v>1.1522151226494728</v>
      </c>
      <c r="M11" s="178"/>
      <c r="N11" s="179"/>
      <c r="O11" s="179"/>
      <c r="P11" s="179"/>
    </row>
    <row r="12" spans="2:16" ht="15" x14ac:dyDescent="0.2">
      <c r="B12" s="163" t="s">
        <v>61</v>
      </c>
      <c r="C12" s="99" t="s">
        <v>45</v>
      </c>
      <c r="D12" s="84">
        <v>123</v>
      </c>
      <c r="E12" s="266">
        <v>144</v>
      </c>
      <c r="F12" s="267">
        <v>107</v>
      </c>
      <c r="G12" s="85">
        <f>F12*100/E12</f>
        <v>74.305555555555557</v>
      </c>
      <c r="H12" s="85">
        <v>1056.2</v>
      </c>
      <c r="I12" s="258">
        <f>H12/D12*1000</f>
        <v>8586.9918699187001</v>
      </c>
      <c r="J12" s="268">
        <f>H12/F12*1000</f>
        <v>9871.0280373831774</v>
      </c>
      <c r="K12" s="269">
        <f>D12*100/D66</f>
        <v>2.6440240756663802</v>
      </c>
      <c r="L12" s="85">
        <f>H12*100/H66</f>
        <v>4.4779663029008008</v>
      </c>
      <c r="M12" s="142"/>
      <c r="N12" s="92"/>
      <c r="O12" s="92"/>
      <c r="P12" s="92"/>
    </row>
    <row r="13" spans="2:16" s="135" customFormat="1" ht="13.5" x14ac:dyDescent="0.25">
      <c r="B13" s="169"/>
      <c r="C13" s="88" t="s">
        <v>46</v>
      </c>
      <c r="D13" s="89">
        <v>90</v>
      </c>
      <c r="E13" s="173">
        <v>97</v>
      </c>
      <c r="F13" s="115">
        <v>78</v>
      </c>
      <c r="G13" s="90">
        <f>F13*100/E13</f>
        <v>80.412371134020617</v>
      </c>
      <c r="H13" s="90">
        <v>767.2</v>
      </c>
      <c r="I13" s="172">
        <f>H13/D13*1000</f>
        <v>8524.4444444444453</v>
      </c>
      <c r="J13" s="91">
        <f>H13/F13*1000</f>
        <v>9835.8974358974374</v>
      </c>
      <c r="K13" s="119">
        <f>D13/D67*100</f>
        <v>2.3974427277570589</v>
      </c>
      <c r="L13" s="90">
        <f>H13/H67*100</f>
        <v>3.5487466984906728</v>
      </c>
      <c r="M13" s="173"/>
      <c r="N13" s="174"/>
      <c r="O13" s="174"/>
      <c r="P13" s="174"/>
    </row>
    <row r="14" spans="2:16" s="137" customFormat="1" x14ac:dyDescent="0.2">
      <c r="B14" s="175"/>
      <c r="C14" s="94" t="s">
        <v>47</v>
      </c>
      <c r="D14" s="95">
        <f>D13-D12</f>
        <v>-33</v>
      </c>
      <c r="E14" s="270">
        <f t="shared" ref="E14:L14" si="2">E13-E12</f>
        <v>-47</v>
      </c>
      <c r="F14" s="121">
        <f t="shared" si="2"/>
        <v>-29</v>
      </c>
      <c r="G14" s="185">
        <f t="shared" si="2"/>
        <v>6.10681557846506</v>
      </c>
      <c r="H14" s="96">
        <f>H13-H12</f>
        <v>-289</v>
      </c>
      <c r="I14" s="194">
        <f>I13-I12</f>
        <v>-62.547425474254851</v>
      </c>
      <c r="J14" s="97">
        <f>J13-J12</f>
        <v>-35.130601485740044</v>
      </c>
      <c r="K14" s="125">
        <f t="shared" si="2"/>
        <v>-0.24658134790932129</v>
      </c>
      <c r="L14" s="96">
        <f t="shared" si="2"/>
        <v>-0.92921960441012796</v>
      </c>
      <c r="M14" s="178"/>
      <c r="N14" s="179"/>
      <c r="O14" s="179"/>
      <c r="P14" s="179"/>
    </row>
    <row r="15" spans="2:16" ht="15" x14ac:dyDescent="0.2">
      <c r="B15" s="180" t="s">
        <v>62</v>
      </c>
      <c r="C15" s="83" t="s">
        <v>45</v>
      </c>
      <c r="D15" s="84">
        <v>309</v>
      </c>
      <c r="E15" s="266">
        <v>257</v>
      </c>
      <c r="F15" s="267">
        <v>175</v>
      </c>
      <c r="G15" s="168">
        <f>F15*100/E15</f>
        <v>68.093385214007782</v>
      </c>
      <c r="H15" s="168">
        <v>931</v>
      </c>
      <c r="I15" s="274">
        <f>H15/D15*1000</f>
        <v>3012.9449838187702</v>
      </c>
      <c r="J15" s="275">
        <f>H15/F15*1000</f>
        <v>5320</v>
      </c>
      <c r="K15" s="276">
        <f>D15*100/D66</f>
        <v>6.6423043852106618</v>
      </c>
      <c r="L15" s="168">
        <f>H15*100/H66</f>
        <v>3.9471564362816185</v>
      </c>
      <c r="M15" s="142"/>
      <c r="N15" s="92"/>
      <c r="O15" s="92"/>
      <c r="P15" s="92"/>
    </row>
    <row r="16" spans="2:16" s="135" customFormat="1" ht="13.5" x14ac:dyDescent="0.25">
      <c r="B16" s="169"/>
      <c r="C16" s="88" t="s">
        <v>46</v>
      </c>
      <c r="D16" s="89">
        <v>162</v>
      </c>
      <c r="E16" s="173">
        <v>256</v>
      </c>
      <c r="F16" s="115">
        <v>171</v>
      </c>
      <c r="G16" s="90">
        <f>F16*100/E16</f>
        <v>66.796875</v>
      </c>
      <c r="H16" s="90">
        <v>739.2</v>
      </c>
      <c r="I16" s="172">
        <f>H16/D16*1000</f>
        <v>4562.9629629629635</v>
      </c>
      <c r="J16" s="91">
        <f>H16/F16*1000</f>
        <v>4322.8070175438597</v>
      </c>
      <c r="K16" s="119">
        <f>D16/D67*100</f>
        <v>4.3153969099627068</v>
      </c>
      <c r="L16" s="90">
        <f>H16/H67*100</f>
        <v>3.4192303956260504</v>
      </c>
      <c r="M16" s="174"/>
      <c r="N16" s="174"/>
      <c r="O16" s="174"/>
      <c r="P16" s="174"/>
    </row>
    <row r="17" spans="2:16" s="137" customFormat="1" x14ac:dyDescent="0.2">
      <c r="B17" s="183"/>
      <c r="C17" s="83" t="s">
        <v>47</v>
      </c>
      <c r="D17" s="95">
        <f>D16-D15</f>
        <v>-147</v>
      </c>
      <c r="E17" s="270">
        <f t="shared" ref="E17:L17" si="3">E16-E15</f>
        <v>-1</v>
      </c>
      <c r="F17" s="121">
        <f t="shared" si="3"/>
        <v>-4</v>
      </c>
      <c r="G17" s="96">
        <f t="shared" si="3"/>
        <v>-1.2965102140077818</v>
      </c>
      <c r="H17" s="96">
        <f t="shared" si="3"/>
        <v>-191.79999999999995</v>
      </c>
      <c r="I17" s="184">
        <f>I16-I15</f>
        <v>1550.0179791441933</v>
      </c>
      <c r="J17" s="185">
        <f>J16-J15</f>
        <v>-997.19298245614027</v>
      </c>
      <c r="K17" s="125">
        <f t="shared" si="3"/>
        <v>-2.326907475247955</v>
      </c>
      <c r="L17" s="96">
        <f t="shared" si="3"/>
        <v>-0.52792604065556814</v>
      </c>
      <c r="M17" s="179"/>
      <c r="N17" s="179"/>
      <c r="O17" s="179"/>
      <c r="P17" s="179"/>
    </row>
    <row r="18" spans="2:16" ht="15" x14ac:dyDescent="0.2">
      <c r="B18" s="163" t="s">
        <v>63</v>
      </c>
      <c r="C18" s="99" t="s">
        <v>45</v>
      </c>
      <c r="D18" s="84">
        <v>99</v>
      </c>
      <c r="E18" s="266">
        <v>94</v>
      </c>
      <c r="F18" s="84">
        <v>81</v>
      </c>
      <c r="G18" s="186">
        <f>F18*100/E18</f>
        <v>86.170212765957444</v>
      </c>
      <c r="H18" s="85">
        <v>384.8</v>
      </c>
      <c r="I18" s="258">
        <f>H18/D18*1000</f>
        <v>3886.8686868686868</v>
      </c>
      <c r="J18" s="268">
        <f>H18/F18*1000</f>
        <v>4750.617283950618</v>
      </c>
      <c r="K18" s="269">
        <f>D18*100/D66</f>
        <v>2.1281169389509889</v>
      </c>
      <c r="L18" s="85">
        <f>H18*100/H66</f>
        <v>1.6314347977241319</v>
      </c>
      <c r="M18" s="92"/>
      <c r="N18" s="92"/>
      <c r="O18" s="92"/>
      <c r="P18" s="92"/>
    </row>
    <row r="19" spans="2:16" s="135" customFormat="1" ht="13.5" x14ac:dyDescent="0.25">
      <c r="B19" s="169"/>
      <c r="C19" s="88" t="s">
        <v>46</v>
      </c>
      <c r="D19" s="89">
        <v>86</v>
      </c>
      <c r="E19" s="173">
        <v>106</v>
      </c>
      <c r="F19" s="89">
        <v>101</v>
      </c>
      <c r="G19" s="116">
        <f>F19*100/E19</f>
        <v>95.283018867924525</v>
      </c>
      <c r="H19" s="90">
        <v>398.4</v>
      </c>
      <c r="I19" s="172">
        <f>H19/D19*1000</f>
        <v>4632.5581395348836</v>
      </c>
      <c r="J19" s="91">
        <f>H19/F19*1000</f>
        <v>3944.5544554455446</v>
      </c>
      <c r="K19" s="119">
        <f>D19/D67*100</f>
        <v>2.2908897176345233</v>
      </c>
      <c r="L19" s="90">
        <f>H19/H67*100</f>
        <v>1.8428319664737798</v>
      </c>
      <c r="M19" s="174"/>
      <c r="N19" s="174"/>
      <c r="O19" s="174"/>
      <c r="P19" s="174"/>
    </row>
    <row r="20" spans="2:16" s="137" customFormat="1" x14ac:dyDescent="0.2">
      <c r="B20" s="175"/>
      <c r="C20" s="94" t="s">
        <v>47</v>
      </c>
      <c r="D20" s="95">
        <f>D19-D18</f>
        <v>-13</v>
      </c>
      <c r="E20" s="270">
        <f t="shared" ref="E20:L20" si="4">E19-E18</f>
        <v>12</v>
      </c>
      <c r="F20" s="95">
        <f t="shared" si="4"/>
        <v>20</v>
      </c>
      <c r="G20" s="123">
        <f>G19-G18</f>
        <v>9.112806101967081</v>
      </c>
      <c r="H20" s="96">
        <f t="shared" si="4"/>
        <v>13.599999999999966</v>
      </c>
      <c r="I20" s="132">
        <f>I19-I18</f>
        <v>745.68945266619676</v>
      </c>
      <c r="J20" s="96">
        <f>J19-J18</f>
        <v>-806.06282850507341</v>
      </c>
      <c r="K20" s="125">
        <f t="shared" si="4"/>
        <v>0.16277277868353446</v>
      </c>
      <c r="L20" s="96">
        <f t="shared" si="4"/>
        <v>0.21139716874964787</v>
      </c>
      <c r="M20" s="179"/>
      <c r="N20" s="179"/>
      <c r="O20" s="179"/>
      <c r="P20" s="179"/>
    </row>
    <row r="21" spans="2:16" ht="15" x14ac:dyDescent="0.2">
      <c r="B21" s="180" t="s">
        <v>64</v>
      </c>
      <c r="C21" s="83" t="s">
        <v>45</v>
      </c>
      <c r="D21" s="267">
        <v>167</v>
      </c>
      <c r="E21" s="84">
        <v>206</v>
      </c>
      <c r="F21" s="84">
        <v>142</v>
      </c>
      <c r="G21" s="165">
        <f>F21*100/E21</f>
        <v>68.932038834951456</v>
      </c>
      <c r="H21" s="168">
        <v>1198.5999999999999</v>
      </c>
      <c r="I21" s="258">
        <f>H21/D21*1000</f>
        <v>7177.2455089820351</v>
      </c>
      <c r="J21" s="268">
        <f>H21/F21*1000</f>
        <v>8440.8450704225343</v>
      </c>
      <c r="K21" s="276">
        <f>D21*100/D66</f>
        <v>3.589853826311264</v>
      </c>
      <c r="L21" s="85">
        <f>H21*100/H66</f>
        <v>5.0816989307488152</v>
      </c>
      <c r="M21" s="92"/>
      <c r="N21" s="92"/>
      <c r="O21" s="92"/>
      <c r="P21" s="92"/>
    </row>
    <row r="22" spans="2:16" s="135" customFormat="1" ht="13.5" x14ac:dyDescent="0.25">
      <c r="B22" s="169"/>
      <c r="C22" s="88" t="s">
        <v>46</v>
      </c>
      <c r="D22" s="115">
        <v>98</v>
      </c>
      <c r="E22" s="89">
        <v>171</v>
      </c>
      <c r="F22" s="89">
        <v>115</v>
      </c>
      <c r="G22" s="116">
        <f>F22*100/E22</f>
        <v>67.251461988304087</v>
      </c>
      <c r="H22" s="90">
        <v>756.1</v>
      </c>
      <c r="I22" s="172">
        <f>H22/D22*1000</f>
        <v>7715.3061224489802</v>
      </c>
      <c r="J22" s="91">
        <f>H22/F22*1000</f>
        <v>6574.782608695652</v>
      </c>
      <c r="K22" s="119">
        <f>D22/D67*100</f>
        <v>2.610548748002131</v>
      </c>
      <c r="L22" s="90">
        <f>H22/H67*100</f>
        <v>3.4974027355693402</v>
      </c>
      <c r="M22" s="174"/>
      <c r="N22" s="174"/>
      <c r="O22" s="174"/>
      <c r="P22" s="174"/>
    </row>
    <row r="23" spans="2:16" s="137" customFormat="1" x14ac:dyDescent="0.2">
      <c r="B23" s="183"/>
      <c r="C23" s="83" t="s">
        <v>47</v>
      </c>
      <c r="D23" s="270">
        <f t="shared" ref="D23:L23" si="5">D22-D21</f>
        <v>-69</v>
      </c>
      <c r="E23" s="95">
        <f t="shared" si="5"/>
        <v>-35</v>
      </c>
      <c r="F23" s="95">
        <f t="shared" si="5"/>
        <v>-27</v>
      </c>
      <c r="G23" s="123">
        <f t="shared" si="5"/>
        <v>-1.6805768466473694</v>
      </c>
      <c r="H23" s="96">
        <f t="shared" si="5"/>
        <v>-442.49999999999989</v>
      </c>
      <c r="I23" s="132">
        <f>I22-I21</f>
        <v>538.06061346694514</v>
      </c>
      <c r="J23" s="96">
        <f>J22-J21</f>
        <v>-1866.0624617268822</v>
      </c>
      <c r="K23" s="125">
        <f t="shared" si="5"/>
        <v>-0.97930507830913305</v>
      </c>
      <c r="L23" s="96">
        <f t="shared" si="5"/>
        <v>-1.584296195179475</v>
      </c>
      <c r="M23" s="179"/>
      <c r="N23" s="179"/>
      <c r="O23" s="179"/>
      <c r="P23" s="179"/>
    </row>
    <row r="24" spans="2:16" ht="12.75" customHeight="1" x14ac:dyDescent="0.2">
      <c r="B24" s="163" t="s">
        <v>65</v>
      </c>
      <c r="C24" s="99" t="s">
        <v>45</v>
      </c>
      <c r="D24" s="84">
        <v>73</v>
      </c>
      <c r="E24" s="266">
        <v>70</v>
      </c>
      <c r="F24" s="84">
        <v>52</v>
      </c>
      <c r="G24" s="186">
        <f>F24*100/E24</f>
        <v>74.285714285714292</v>
      </c>
      <c r="H24" s="85">
        <v>370.4</v>
      </c>
      <c r="I24" s="274">
        <f>H24/D24*1000</f>
        <v>5073.9726027397264</v>
      </c>
      <c r="J24" s="275">
        <f>H24/F24*1000</f>
        <v>7123.0769230769229</v>
      </c>
      <c r="K24" s="269">
        <f>D24*100/D66</f>
        <v>1.5692175408426483</v>
      </c>
      <c r="L24" s="85">
        <f>H24*100/H66</f>
        <v>1.5703831836720854</v>
      </c>
      <c r="M24" s="92"/>
      <c r="N24" s="92"/>
      <c r="O24" s="92"/>
      <c r="P24" s="92"/>
    </row>
    <row r="25" spans="2:16" s="135" customFormat="1" ht="12.75" customHeight="1" x14ac:dyDescent="0.25">
      <c r="B25" s="189"/>
      <c r="C25" s="88" t="s">
        <v>46</v>
      </c>
      <c r="D25" s="89">
        <v>63</v>
      </c>
      <c r="E25" s="173">
        <v>81</v>
      </c>
      <c r="F25" s="89">
        <v>50</v>
      </c>
      <c r="G25" s="116">
        <f>F25*100/E25</f>
        <v>61.728395061728392</v>
      </c>
      <c r="H25" s="90">
        <v>360.8</v>
      </c>
      <c r="I25" s="172">
        <f>H25/D25*1000</f>
        <v>5726.9841269841272</v>
      </c>
      <c r="J25" s="91">
        <f>H25/F25*1000</f>
        <v>7216</v>
      </c>
      <c r="K25" s="119">
        <f>D25/D67*100</f>
        <v>1.6782099094299414</v>
      </c>
      <c r="L25" s="90">
        <f>H25/H67*100</f>
        <v>1.668910074055572</v>
      </c>
      <c r="M25" s="174"/>
      <c r="N25" s="174"/>
      <c r="O25" s="174"/>
      <c r="P25" s="174"/>
    </row>
    <row r="26" spans="2:16" s="137" customFormat="1" ht="12.75" customHeight="1" x14ac:dyDescent="0.2">
      <c r="B26" s="190"/>
      <c r="C26" s="94" t="s">
        <v>47</v>
      </c>
      <c r="D26" s="95">
        <f>D25-D24</f>
        <v>-10</v>
      </c>
      <c r="E26" s="270">
        <f t="shared" ref="E26:L26" si="6">E25-E24</f>
        <v>11</v>
      </c>
      <c r="F26" s="95">
        <f t="shared" si="6"/>
        <v>-2</v>
      </c>
      <c r="G26" s="123">
        <f t="shared" si="6"/>
        <v>-12.5573192239859</v>
      </c>
      <c r="H26" s="96">
        <f t="shared" si="6"/>
        <v>-9.5999999999999659</v>
      </c>
      <c r="I26" s="184">
        <f>I25-I24</f>
        <v>653.01152424440079</v>
      </c>
      <c r="J26" s="185">
        <f>J25-J24</f>
        <v>92.923076923077133</v>
      </c>
      <c r="K26" s="125">
        <f t="shared" si="6"/>
        <v>0.10899236858729311</v>
      </c>
      <c r="L26" s="96">
        <f t="shared" si="6"/>
        <v>9.8526890383486609E-2</v>
      </c>
      <c r="M26" s="179"/>
      <c r="N26" s="179"/>
      <c r="O26" s="179"/>
      <c r="P26" s="179"/>
    </row>
    <row r="27" spans="2:16" ht="12.75" customHeight="1" x14ac:dyDescent="0.2">
      <c r="B27" s="180" t="s">
        <v>66</v>
      </c>
      <c r="C27" s="83" t="s">
        <v>45</v>
      </c>
      <c r="D27" s="84">
        <v>276</v>
      </c>
      <c r="E27" s="266">
        <v>267</v>
      </c>
      <c r="F27" s="267">
        <v>125</v>
      </c>
      <c r="G27" s="277">
        <f>F27*100/E27</f>
        <v>46.816479400749067</v>
      </c>
      <c r="H27" s="168">
        <v>1729.5</v>
      </c>
      <c r="I27" s="258">
        <f>H27/D27*1000</f>
        <v>6266.304347826087</v>
      </c>
      <c r="J27" s="268">
        <f>H27/F27*1000</f>
        <v>13836</v>
      </c>
      <c r="K27" s="276">
        <f>D27*100/D66</f>
        <v>5.9329320722269987</v>
      </c>
      <c r="L27" s="85">
        <f>H27*100/H66</f>
        <v>7.3325532293760034</v>
      </c>
      <c r="M27" s="92"/>
      <c r="N27" s="92"/>
      <c r="O27" s="92"/>
      <c r="P27" s="92"/>
    </row>
    <row r="28" spans="2:16" s="135" customFormat="1" ht="12.75" customHeight="1" x14ac:dyDescent="0.25">
      <c r="B28" s="189"/>
      <c r="C28" s="88" t="s">
        <v>46</v>
      </c>
      <c r="D28" s="89">
        <v>81</v>
      </c>
      <c r="E28" s="173">
        <v>234</v>
      </c>
      <c r="F28" s="115">
        <v>170</v>
      </c>
      <c r="G28" s="117">
        <f>F28*100/E28</f>
        <v>72.649572649572647</v>
      </c>
      <c r="H28" s="90">
        <v>1405.4</v>
      </c>
      <c r="I28" s="172">
        <f>H28/D28*1000</f>
        <v>17350.617283950618</v>
      </c>
      <c r="J28" s="91">
        <f>H28/F28*1000</f>
        <v>8267.0588235294126</v>
      </c>
      <c r="K28" s="119">
        <f>D28/D67*100</f>
        <v>2.1576984549813534</v>
      </c>
      <c r="L28" s="90">
        <f>H28/H67*100</f>
        <v>6.5007932873550471</v>
      </c>
      <c r="M28" s="174"/>
      <c r="N28" s="174"/>
      <c r="O28" s="174"/>
      <c r="P28" s="174"/>
    </row>
    <row r="29" spans="2:16" s="137" customFormat="1" ht="12.75" customHeight="1" x14ac:dyDescent="0.2">
      <c r="B29" s="191"/>
      <c r="C29" s="83" t="s">
        <v>47</v>
      </c>
      <c r="D29" s="95">
        <f>D28-D27</f>
        <v>-195</v>
      </c>
      <c r="E29" s="270">
        <f t="shared" ref="E29:L29" si="7">E28-E27</f>
        <v>-33</v>
      </c>
      <c r="F29" s="121">
        <f t="shared" si="7"/>
        <v>45</v>
      </c>
      <c r="G29" s="123">
        <f t="shared" si="7"/>
        <v>25.83309324882358</v>
      </c>
      <c r="H29" s="96">
        <f t="shared" si="7"/>
        <v>-324.09999999999991</v>
      </c>
      <c r="I29" s="132">
        <f>I28-I27</f>
        <v>11084.31293612453</v>
      </c>
      <c r="J29" s="96">
        <f>J28-J27</f>
        <v>-5568.9411764705874</v>
      </c>
      <c r="K29" s="125">
        <f t="shared" si="7"/>
        <v>-3.7752336172456453</v>
      </c>
      <c r="L29" s="96">
        <f t="shared" si="7"/>
        <v>-0.83175994202095627</v>
      </c>
      <c r="M29" s="179"/>
      <c r="N29" s="179"/>
      <c r="O29" s="179"/>
      <c r="P29" s="179"/>
    </row>
    <row r="30" spans="2:16" ht="15" x14ac:dyDescent="0.2">
      <c r="B30" s="163" t="s">
        <v>67</v>
      </c>
      <c r="C30" s="99" t="s">
        <v>45</v>
      </c>
      <c r="D30" s="267">
        <v>580</v>
      </c>
      <c r="E30" s="84">
        <v>541</v>
      </c>
      <c r="F30" s="266">
        <v>278</v>
      </c>
      <c r="G30" s="278">
        <f>F30*100/E30</f>
        <v>51.386321626617374</v>
      </c>
      <c r="H30" s="85">
        <v>2013.9</v>
      </c>
      <c r="I30" s="258">
        <f>H30/D30*1000</f>
        <v>3472.2413793103447</v>
      </c>
      <c r="J30" s="268">
        <f>H30/F30*1000</f>
        <v>7244.2446043165473</v>
      </c>
      <c r="K30" s="276">
        <f>D30*100/D66</f>
        <v>12.467755803955288</v>
      </c>
      <c r="L30" s="168">
        <f>H30*100/H66</f>
        <v>8.5383226069039218</v>
      </c>
      <c r="M30" s="92"/>
      <c r="N30" s="92"/>
      <c r="O30" s="92"/>
      <c r="P30" s="92"/>
    </row>
    <row r="31" spans="2:16" s="135" customFormat="1" ht="13.5" x14ac:dyDescent="0.25">
      <c r="B31" s="169"/>
      <c r="C31" s="88" t="s">
        <v>46</v>
      </c>
      <c r="D31" s="115">
        <v>608</v>
      </c>
      <c r="E31" s="89">
        <v>647</v>
      </c>
      <c r="F31" s="173">
        <v>281</v>
      </c>
      <c r="G31" s="117">
        <f>F31*100/E31</f>
        <v>43.431221020092735</v>
      </c>
      <c r="H31" s="90">
        <v>2233.8000000000002</v>
      </c>
      <c r="I31" s="172">
        <f>H31/D31*1000</f>
        <v>3674.0131578947371</v>
      </c>
      <c r="J31" s="91">
        <f>H31/F31*1000</f>
        <v>7949.4661921708193</v>
      </c>
      <c r="K31" s="119">
        <f>D31/D67*100</f>
        <v>16.196057538625467</v>
      </c>
      <c r="L31" s="90">
        <f>H31/H67*100</f>
        <v>10.332625619249825</v>
      </c>
      <c r="M31" s="174"/>
      <c r="N31" s="174"/>
      <c r="O31" s="174"/>
      <c r="P31" s="174"/>
    </row>
    <row r="32" spans="2:16" s="137" customFormat="1" x14ac:dyDescent="0.2">
      <c r="B32" s="175"/>
      <c r="C32" s="94" t="s">
        <v>47</v>
      </c>
      <c r="D32" s="121">
        <f>D31-D30</f>
        <v>28</v>
      </c>
      <c r="E32" s="95">
        <f t="shared" ref="E32:L32" si="8">E31-E30</f>
        <v>106</v>
      </c>
      <c r="F32" s="270">
        <f t="shared" si="8"/>
        <v>3</v>
      </c>
      <c r="G32" s="123">
        <f t="shared" si="8"/>
        <v>-7.9551006065246384</v>
      </c>
      <c r="H32" s="96">
        <f t="shared" si="8"/>
        <v>219.90000000000009</v>
      </c>
      <c r="I32" s="132">
        <f>I31-I30</f>
        <v>201.77177858439245</v>
      </c>
      <c r="J32" s="96">
        <f>J31-J30</f>
        <v>705.221587854272</v>
      </c>
      <c r="K32" s="125">
        <f t="shared" si="8"/>
        <v>3.728301734670179</v>
      </c>
      <c r="L32" s="96">
        <f t="shared" si="8"/>
        <v>1.7943030123459032</v>
      </c>
      <c r="M32" s="179"/>
      <c r="N32" s="179"/>
      <c r="O32" s="179"/>
      <c r="P32" s="179"/>
    </row>
    <row r="33" spans="2:16" ht="15" x14ac:dyDescent="0.2">
      <c r="B33" s="180" t="s">
        <v>68</v>
      </c>
      <c r="C33" s="83" t="s">
        <v>45</v>
      </c>
      <c r="D33" s="266">
        <v>101</v>
      </c>
      <c r="E33" s="84">
        <v>116</v>
      </c>
      <c r="F33" s="266">
        <v>95</v>
      </c>
      <c r="G33" s="278">
        <f>F33*100/E33</f>
        <v>81.896551724137936</v>
      </c>
      <c r="H33" s="85">
        <v>780.1</v>
      </c>
      <c r="I33" s="274">
        <f>H33/D33*1000</f>
        <v>7723.7623762376243</v>
      </c>
      <c r="J33" s="275">
        <f>H33/F33*1000</f>
        <v>8211.5789473684217</v>
      </c>
      <c r="K33" s="269">
        <f>D33*100/D66</f>
        <v>2.1711092003439383</v>
      </c>
      <c r="L33" s="85">
        <f>H33*100/H66</f>
        <v>3.3073863973612143</v>
      </c>
      <c r="M33" s="92"/>
      <c r="N33" s="92"/>
      <c r="O33" s="92"/>
      <c r="P33" s="92"/>
    </row>
    <row r="34" spans="2:16" s="135" customFormat="1" ht="13.5" x14ac:dyDescent="0.25">
      <c r="B34" s="169"/>
      <c r="C34" s="88" t="s">
        <v>46</v>
      </c>
      <c r="D34" s="173">
        <v>112</v>
      </c>
      <c r="E34" s="89">
        <v>178</v>
      </c>
      <c r="F34" s="173">
        <v>122</v>
      </c>
      <c r="G34" s="117">
        <f>F34*100/E34</f>
        <v>68.539325842696627</v>
      </c>
      <c r="H34" s="90">
        <v>709.1</v>
      </c>
      <c r="I34" s="172">
        <f>H34/D34*1000</f>
        <v>6331.25</v>
      </c>
      <c r="J34" s="91">
        <f>H34/F34*1000</f>
        <v>5812.2950819672133</v>
      </c>
      <c r="K34" s="119">
        <f>D34/D67*100</f>
        <v>2.9834842834310069</v>
      </c>
      <c r="L34" s="90">
        <f>H34/H67*100</f>
        <v>3.2800003700465798</v>
      </c>
      <c r="M34" s="174"/>
      <c r="N34" s="174"/>
      <c r="O34" s="174"/>
      <c r="P34" s="174"/>
    </row>
    <row r="35" spans="2:16" s="137" customFormat="1" x14ac:dyDescent="0.2">
      <c r="B35" s="175"/>
      <c r="C35" s="94" t="s">
        <v>47</v>
      </c>
      <c r="D35" s="270">
        <f>D34-D33</f>
        <v>11</v>
      </c>
      <c r="E35" s="95">
        <f t="shared" ref="E35:J35" si="9">E34-E33</f>
        <v>62</v>
      </c>
      <c r="F35" s="270">
        <f t="shared" si="9"/>
        <v>27</v>
      </c>
      <c r="G35" s="123">
        <f t="shared" si="9"/>
        <v>-13.357225881441309</v>
      </c>
      <c r="H35" s="96">
        <f t="shared" si="9"/>
        <v>-71</v>
      </c>
      <c r="I35" s="192">
        <f t="shared" si="9"/>
        <v>-1392.5123762376243</v>
      </c>
      <c r="J35" s="129">
        <f t="shared" si="9"/>
        <v>-2399.2838654012085</v>
      </c>
      <c r="K35" s="188">
        <f>K34-K33</f>
        <v>0.81237508308706863</v>
      </c>
      <c r="L35" s="185">
        <f>L34-L33</f>
        <v>-2.7386027314634465E-2</v>
      </c>
      <c r="M35" s="179"/>
      <c r="N35" s="179"/>
      <c r="O35" s="179"/>
      <c r="P35" s="179"/>
    </row>
    <row r="36" spans="2:16" ht="15" x14ac:dyDescent="0.2">
      <c r="B36" s="163" t="s">
        <v>69</v>
      </c>
      <c r="C36" s="99" t="s">
        <v>45</v>
      </c>
      <c r="D36" s="266">
        <v>158</v>
      </c>
      <c r="E36" s="84">
        <v>147</v>
      </c>
      <c r="F36" s="143">
        <v>125</v>
      </c>
      <c r="G36" s="278">
        <f>F36*100/E36</f>
        <v>85.034013605442183</v>
      </c>
      <c r="H36" s="85">
        <v>669.6</v>
      </c>
      <c r="I36" s="258">
        <f>H36/D36*1000</f>
        <v>4237.9746835443038</v>
      </c>
      <c r="J36" s="268">
        <f>H36/F36*1000</f>
        <v>5356.8</v>
      </c>
      <c r="K36" s="276">
        <f>D36*100/D66</f>
        <v>3.3963886500429923</v>
      </c>
      <c r="L36" s="168">
        <f>H36*100/H66</f>
        <v>2.8389000534201627</v>
      </c>
      <c r="M36" s="92"/>
      <c r="N36" s="92"/>
      <c r="O36" s="92"/>
      <c r="P36" s="92"/>
    </row>
    <row r="37" spans="2:16" s="135" customFormat="1" ht="13.5" x14ac:dyDescent="0.25">
      <c r="B37" s="169"/>
      <c r="C37" s="88" t="s">
        <v>46</v>
      </c>
      <c r="D37" s="173">
        <v>130</v>
      </c>
      <c r="E37" s="89">
        <v>159</v>
      </c>
      <c r="F37" s="279">
        <v>140</v>
      </c>
      <c r="G37" s="117">
        <f>F37*100/E37</f>
        <v>88.050314465408803</v>
      </c>
      <c r="H37" s="90">
        <v>592.9</v>
      </c>
      <c r="I37" s="172">
        <f>H37/D37*1000</f>
        <v>4560.7692307692305</v>
      </c>
      <c r="J37" s="91">
        <f>H37/F37*1000</f>
        <v>4234.9999999999991</v>
      </c>
      <c r="K37" s="119">
        <f>D37/D67*100</f>
        <v>3.4629728289824193</v>
      </c>
      <c r="L37" s="90">
        <f>H37/H67*100</f>
        <v>2.7425077131583939</v>
      </c>
    </row>
    <row r="38" spans="2:16" s="137" customFormat="1" x14ac:dyDescent="0.2">
      <c r="B38" s="175"/>
      <c r="C38" s="94" t="s">
        <v>47</v>
      </c>
      <c r="D38" s="270">
        <f t="shared" ref="D38:L38" si="10">D37-D36</f>
        <v>-28</v>
      </c>
      <c r="E38" s="95">
        <f t="shared" si="10"/>
        <v>12</v>
      </c>
      <c r="F38" s="270">
        <f t="shared" si="10"/>
        <v>15</v>
      </c>
      <c r="G38" s="123">
        <f t="shared" si="10"/>
        <v>3.0163008599666199</v>
      </c>
      <c r="H38" s="96">
        <f t="shared" si="10"/>
        <v>-76.700000000000045</v>
      </c>
      <c r="I38" s="132">
        <f t="shared" si="10"/>
        <v>322.79454722492665</v>
      </c>
      <c r="J38" s="96">
        <f t="shared" si="10"/>
        <v>-1121.8000000000011</v>
      </c>
      <c r="K38" s="125">
        <f t="shared" si="10"/>
        <v>6.658417893942703E-2</v>
      </c>
      <c r="L38" s="96">
        <f t="shared" si="10"/>
        <v>-9.6392340261768794E-2</v>
      </c>
    </row>
    <row r="39" spans="2:16" ht="15" x14ac:dyDescent="0.2">
      <c r="B39" s="180" t="s">
        <v>70</v>
      </c>
      <c r="C39" s="83" t="s">
        <v>45</v>
      </c>
      <c r="D39" s="266">
        <v>137</v>
      </c>
      <c r="E39" s="84">
        <v>130</v>
      </c>
      <c r="F39" s="143">
        <v>76</v>
      </c>
      <c r="G39" s="278">
        <f>F39*100/E39</f>
        <v>58.46153846153846</v>
      </c>
      <c r="H39" s="85">
        <v>724.7</v>
      </c>
      <c r="I39" s="274">
        <f>H39/D39*1000</f>
        <v>5289.7810218978102</v>
      </c>
      <c r="J39" s="275">
        <f>H39/F39*1000</f>
        <v>9535.5263157894733</v>
      </c>
      <c r="K39" s="269">
        <f>D39*100/D66</f>
        <v>2.9449699054170249</v>
      </c>
      <c r="L39" s="85">
        <f>H39*100/H66</f>
        <v>3.0725072710776464</v>
      </c>
    </row>
    <row r="40" spans="2:16" s="135" customFormat="1" ht="13.5" x14ac:dyDescent="0.25">
      <c r="B40" s="169"/>
      <c r="C40" s="88" t="s">
        <v>46</v>
      </c>
      <c r="D40" s="173">
        <v>120</v>
      </c>
      <c r="E40" s="89">
        <v>119</v>
      </c>
      <c r="F40" s="279">
        <v>78</v>
      </c>
      <c r="G40" s="117">
        <f>F40*100/E40</f>
        <v>65.546218487394952</v>
      </c>
      <c r="H40" s="90">
        <v>631.9</v>
      </c>
      <c r="I40" s="172">
        <f>H40/D40*1000</f>
        <v>5265.833333333333</v>
      </c>
      <c r="J40" s="91">
        <f>H40/F40*1000</f>
        <v>8101.2820512820517</v>
      </c>
      <c r="K40" s="119">
        <f>D40/D67*100</f>
        <v>3.1965903036760785</v>
      </c>
      <c r="L40" s="90">
        <f>H40/H67*100</f>
        <v>2.9229054207198333</v>
      </c>
    </row>
    <row r="41" spans="2:16" s="137" customFormat="1" x14ac:dyDescent="0.2">
      <c r="B41" s="175"/>
      <c r="C41" s="94" t="s">
        <v>47</v>
      </c>
      <c r="D41" s="270">
        <f t="shared" ref="D41:L41" si="11">D40-D39</f>
        <v>-17</v>
      </c>
      <c r="E41" s="95">
        <f t="shared" si="11"/>
        <v>-11</v>
      </c>
      <c r="F41" s="270">
        <f t="shared" si="11"/>
        <v>2</v>
      </c>
      <c r="G41" s="123">
        <f t="shared" si="11"/>
        <v>7.0846800258564926</v>
      </c>
      <c r="H41" s="96">
        <f t="shared" si="11"/>
        <v>-92.800000000000068</v>
      </c>
      <c r="I41" s="184">
        <f t="shared" si="11"/>
        <v>-23.947688564477176</v>
      </c>
      <c r="J41" s="185">
        <f t="shared" si="11"/>
        <v>-1434.2442645074216</v>
      </c>
      <c r="K41" s="188">
        <f t="shared" si="11"/>
        <v>0.25162039825905369</v>
      </c>
      <c r="L41" s="96">
        <f t="shared" si="11"/>
        <v>-0.14960185035781315</v>
      </c>
    </row>
    <row r="42" spans="2:16" ht="15" x14ac:dyDescent="0.2">
      <c r="B42" s="163" t="s">
        <v>71</v>
      </c>
      <c r="C42" s="99" t="s">
        <v>45</v>
      </c>
      <c r="D42" s="266">
        <v>175</v>
      </c>
      <c r="E42" s="84">
        <v>236</v>
      </c>
      <c r="F42" s="143">
        <v>155</v>
      </c>
      <c r="G42" s="278">
        <f>F42*100/E42</f>
        <v>65.677966101694921</v>
      </c>
      <c r="H42" s="85">
        <v>1288.3</v>
      </c>
      <c r="I42" s="258">
        <f>H42/D42*1000</f>
        <v>7361.7142857142853</v>
      </c>
      <c r="J42" s="268">
        <f>H42/F42*1000</f>
        <v>8311.612903225805</v>
      </c>
      <c r="K42" s="276">
        <f>D42*100/D66</f>
        <v>3.7618228718830609</v>
      </c>
      <c r="L42" s="85">
        <f>H42*100/H66</f>
        <v>5.4619996099480224</v>
      </c>
    </row>
    <row r="43" spans="2:16" s="135" customFormat="1" ht="13.5" x14ac:dyDescent="0.25">
      <c r="B43" s="169"/>
      <c r="C43" s="88" t="s">
        <v>46</v>
      </c>
      <c r="D43" s="173">
        <v>109</v>
      </c>
      <c r="E43" s="89">
        <v>191</v>
      </c>
      <c r="F43" s="279">
        <v>107</v>
      </c>
      <c r="G43" s="117">
        <f>F43*100/E43</f>
        <v>56.02094240837696</v>
      </c>
      <c r="H43" s="90">
        <v>715.3</v>
      </c>
      <c r="I43" s="172">
        <f>H43/D43*1000</f>
        <v>6562.3853211009173</v>
      </c>
      <c r="J43" s="91">
        <f>H43/F43*1000</f>
        <v>6685.0467289719627</v>
      </c>
      <c r="K43" s="119">
        <f>D43/D67*100</f>
        <v>2.9035695258391048</v>
      </c>
      <c r="L43" s="90">
        <f>H43/H67*100</f>
        <v>3.3086789799666034</v>
      </c>
    </row>
    <row r="44" spans="2:16" s="137" customFormat="1" x14ac:dyDescent="0.2">
      <c r="B44" s="175"/>
      <c r="C44" s="94" t="s">
        <v>47</v>
      </c>
      <c r="D44" s="270">
        <f t="shared" ref="D44:L44" si="12">D43-D42</f>
        <v>-66</v>
      </c>
      <c r="E44" s="95">
        <f t="shared" si="12"/>
        <v>-45</v>
      </c>
      <c r="F44" s="270">
        <f t="shared" si="12"/>
        <v>-48</v>
      </c>
      <c r="G44" s="123">
        <f t="shared" si="12"/>
        <v>-9.6570236933179601</v>
      </c>
      <c r="H44" s="96">
        <f t="shared" si="12"/>
        <v>-573</v>
      </c>
      <c r="I44" s="132">
        <f t="shared" si="12"/>
        <v>-799.32896461336804</v>
      </c>
      <c r="J44" s="96">
        <f t="shared" si="12"/>
        <v>-1626.5661742538423</v>
      </c>
      <c r="K44" s="125">
        <f t="shared" si="12"/>
        <v>-0.85825334604395609</v>
      </c>
      <c r="L44" s="96">
        <f t="shared" si="12"/>
        <v>-2.1533206299814189</v>
      </c>
    </row>
    <row r="45" spans="2:16" ht="15" x14ac:dyDescent="0.2">
      <c r="B45" s="180" t="s">
        <v>72</v>
      </c>
      <c r="C45" s="83" t="s">
        <v>45</v>
      </c>
      <c r="D45" s="266">
        <v>29</v>
      </c>
      <c r="E45" s="84">
        <v>40</v>
      </c>
      <c r="F45" s="143">
        <v>30</v>
      </c>
      <c r="G45" s="278">
        <f>F45*100/E45</f>
        <v>75</v>
      </c>
      <c r="H45" s="85">
        <v>202.8</v>
      </c>
      <c r="I45" s="274">
        <f>H45/D45*1000</f>
        <v>6993.1034482758623</v>
      </c>
      <c r="J45" s="275">
        <f>H45/F45*1000</f>
        <v>6760.0000000000009</v>
      </c>
      <c r="K45" s="269">
        <f>D45*100/D66</f>
        <v>0.62338779019776436</v>
      </c>
      <c r="L45" s="85">
        <f>H45*100/H66</f>
        <v>0.85981023123298839</v>
      </c>
    </row>
    <row r="46" spans="2:16" s="135" customFormat="1" ht="13.5" x14ac:dyDescent="0.25">
      <c r="B46" s="169"/>
      <c r="C46" s="88" t="s">
        <v>46</v>
      </c>
      <c r="D46" s="173">
        <v>44</v>
      </c>
      <c r="E46" s="89">
        <v>56</v>
      </c>
      <c r="F46" s="279">
        <v>35</v>
      </c>
      <c r="G46" s="117">
        <f>F46*100/E46</f>
        <v>62.5</v>
      </c>
      <c r="H46" s="90">
        <v>157.69999999999999</v>
      </c>
      <c r="I46" s="172">
        <f>H46/D46*1000</f>
        <v>3584.090909090909</v>
      </c>
      <c r="J46" s="91">
        <f>H46/F46*1000</f>
        <v>4505.7142857142853</v>
      </c>
      <c r="K46" s="119">
        <f>D46/D67*100</f>
        <v>1.1720831113478956</v>
      </c>
      <c r="L46" s="90">
        <f>H46/H67*100</f>
        <v>0.72945432006253785</v>
      </c>
    </row>
    <row r="47" spans="2:16" s="137" customFormat="1" x14ac:dyDescent="0.2">
      <c r="B47" s="175"/>
      <c r="C47" s="94" t="s">
        <v>47</v>
      </c>
      <c r="D47" s="270">
        <f>D46-D45</f>
        <v>15</v>
      </c>
      <c r="E47" s="95">
        <f t="shared" ref="E47:J47" si="13">E46-E45</f>
        <v>16</v>
      </c>
      <c r="F47" s="270">
        <f t="shared" si="13"/>
        <v>5</v>
      </c>
      <c r="G47" s="123">
        <f t="shared" si="13"/>
        <v>-12.5</v>
      </c>
      <c r="H47" s="96">
        <f t="shared" si="13"/>
        <v>-45.100000000000023</v>
      </c>
      <c r="I47" s="192">
        <f t="shared" si="13"/>
        <v>-3409.0125391849533</v>
      </c>
      <c r="J47" s="129">
        <f t="shared" si="13"/>
        <v>-2254.2857142857156</v>
      </c>
      <c r="K47" s="125">
        <f>K46-K45</f>
        <v>0.5486953211501312</v>
      </c>
      <c r="L47" s="96">
        <f>L46-L45</f>
        <v>-0.13035591117045053</v>
      </c>
    </row>
    <row r="48" spans="2:16" ht="15" x14ac:dyDescent="0.2">
      <c r="B48" s="163" t="s">
        <v>73</v>
      </c>
      <c r="C48" s="99" t="s">
        <v>45</v>
      </c>
      <c r="D48" s="266">
        <v>264</v>
      </c>
      <c r="E48" s="84">
        <v>227</v>
      </c>
      <c r="F48" s="143">
        <v>176</v>
      </c>
      <c r="G48" s="278">
        <f>F48*100/E48</f>
        <v>77.533039647577098</v>
      </c>
      <c r="H48" s="85">
        <v>1284</v>
      </c>
      <c r="I48" s="258">
        <f>H48/D48*1000</f>
        <v>4863.6363636363631</v>
      </c>
      <c r="J48" s="268">
        <f>H48/F48*1000</f>
        <v>7295.454545454546</v>
      </c>
      <c r="K48" s="269">
        <f>D48*100/D66</f>
        <v>5.6749785038693039</v>
      </c>
      <c r="L48" s="85">
        <f>H48*100/H66</f>
        <v>5.4437689196408146</v>
      </c>
    </row>
    <row r="49" spans="2:12" s="135" customFormat="1" ht="13.5" x14ac:dyDescent="0.25">
      <c r="B49" s="169"/>
      <c r="C49" s="88" t="s">
        <v>46</v>
      </c>
      <c r="D49" s="173">
        <v>123</v>
      </c>
      <c r="E49" s="89">
        <v>261</v>
      </c>
      <c r="F49" s="279">
        <v>204</v>
      </c>
      <c r="G49" s="117">
        <f>F49*100/E49</f>
        <v>78.160919540229884</v>
      </c>
      <c r="H49" s="90">
        <v>900.4</v>
      </c>
      <c r="I49" s="172">
        <f>H49/D49*1000</f>
        <v>7320.3252032520322</v>
      </c>
      <c r="J49" s="91">
        <f>H49/F49*1000</f>
        <v>4413.7254901960787</v>
      </c>
      <c r="K49" s="119">
        <f>D49/D67*100</f>
        <v>3.2765050612679807</v>
      </c>
      <c r="L49" s="90">
        <f>H49/H67*100</f>
        <v>4.1648742535466656</v>
      </c>
    </row>
    <row r="50" spans="2:12" s="137" customFormat="1" x14ac:dyDescent="0.2">
      <c r="B50" s="175"/>
      <c r="C50" s="94" t="s">
        <v>47</v>
      </c>
      <c r="D50" s="270">
        <f>D49-D48</f>
        <v>-141</v>
      </c>
      <c r="E50" s="95">
        <f t="shared" ref="E50:J50" si="14">E49-E48</f>
        <v>34</v>
      </c>
      <c r="F50" s="270">
        <f t="shared" si="14"/>
        <v>28</v>
      </c>
      <c r="G50" s="123">
        <f t="shared" si="14"/>
        <v>0.62787989265278554</v>
      </c>
      <c r="H50" s="96">
        <f t="shared" si="14"/>
        <v>-383.6</v>
      </c>
      <c r="I50" s="194">
        <f t="shared" si="14"/>
        <v>2456.6888396156692</v>
      </c>
      <c r="J50" s="97">
        <f t="shared" si="14"/>
        <v>-2881.7290552584673</v>
      </c>
      <c r="K50" s="188">
        <f>K49-K48</f>
        <v>-2.3984734426013232</v>
      </c>
      <c r="L50" s="96">
        <f>L49-L48</f>
        <v>-1.2788946660941489</v>
      </c>
    </row>
    <row r="51" spans="2:12" ht="15" x14ac:dyDescent="0.2">
      <c r="B51" s="195" t="s">
        <v>74</v>
      </c>
      <c r="C51" s="83" t="s">
        <v>45</v>
      </c>
      <c r="D51" s="266">
        <v>87</v>
      </c>
      <c r="E51" s="84">
        <v>64</v>
      </c>
      <c r="F51" s="143">
        <v>60</v>
      </c>
      <c r="G51" s="278">
        <f>F51*100/E51</f>
        <v>93.75</v>
      </c>
      <c r="H51" s="85">
        <v>404.4</v>
      </c>
      <c r="I51" s="274">
        <f>H51/D51*1000</f>
        <v>4648.2758620689656</v>
      </c>
      <c r="J51" s="275">
        <f>H51/F51*1000</f>
        <v>6739.9999999999991</v>
      </c>
      <c r="K51" s="276">
        <f>D51*100/D66</f>
        <v>1.8701633705932932</v>
      </c>
      <c r="L51" s="85">
        <f>H51*100/H66</f>
        <v>1.7145328279616396</v>
      </c>
    </row>
    <row r="52" spans="2:12" s="135" customFormat="1" ht="13.5" x14ac:dyDescent="0.25">
      <c r="B52" s="169"/>
      <c r="C52" s="88" t="s">
        <v>46</v>
      </c>
      <c r="D52" s="173">
        <v>38</v>
      </c>
      <c r="E52" s="89">
        <v>78</v>
      </c>
      <c r="F52" s="279">
        <v>48</v>
      </c>
      <c r="G52" s="117">
        <f>F52*100/E52</f>
        <v>61.53846153846154</v>
      </c>
      <c r="H52" s="90">
        <v>325.10000000000002</v>
      </c>
      <c r="I52" s="172">
        <f>H52/D52*1000</f>
        <v>8555.2631578947367</v>
      </c>
      <c r="J52" s="91">
        <f>H52/F52*1000</f>
        <v>6772.916666666667</v>
      </c>
      <c r="K52" s="119">
        <f>D52/D67*100</f>
        <v>1.0122535961640917</v>
      </c>
      <c r="L52" s="90">
        <f>H52/H67*100</f>
        <v>1.5037767879031776</v>
      </c>
    </row>
    <row r="53" spans="2:12" s="137" customFormat="1" x14ac:dyDescent="0.2">
      <c r="B53" s="175"/>
      <c r="C53" s="94" t="s">
        <v>47</v>
      </c>
      <c r="D53" s="270">
        <f>D52-D51</f>
        <v>-49</v>
      </c>
      <c r="E53" s="95">
        <f t="shared" ref="E53:J53" si="15">E52-E51</f>
        <v>14</v>
      </c>
      <c r="F53" s="270">
        <f t="shared" si="15"/>
        <v>-12</v>
      </c>
      <c r="G53" s="123">
        <f t="shared" si="15"/>
        <v>-32.21153846153846</v>
      </c>
      <c r="H53" s="96">
        <f>H52-H51</f>
        <v>-79.299999999999955</v>
      </c>
      <c r="I53" s="192">
        <f t="shared" si="15"/>
        <v>3906.9872958257711</v>
      </c>
      <c r="J53" s="129">
        <f t="shared" si="15"/>
        <v>32.916666666667879</v>
      </c>
      <c r="K53" s="125">
        <f>K52-K51</f>
        <v>-0.85790977442920147</v>
      </c>
      <c r="L53" s="96">
        <f>L52-L51</f>
        <v>-0.21075604005846205</v>
      </c>
    </row>
    <row r="54" spans="2:12" ht="15" x14ac:dyDescent="0.2">
      <c r="B54" s="163" t="s">
        <v>75</v>
      </c>
      <c r="C54" s="99" t="s">
        <v>45</v>
      </c>
      <c r="D54" s="143">
        <v>233</v>
      </c>
      <c r="E54" s="249">
        <v>195</v>
      </c>
      <c r="F54" s="143">
        <v>118</v>
      </c>
      <c r="G54" s="278">
        <f>F54*100/E54</f>
        <v>60.512820512820511</v>
      </c>
      <c r="H54" s="85">
        <v>1575.1</v>
      </c>
      <c r="I54" s="258">
        <f>H54/D54*1000</f>
        <v>6760.0858369098705</v>
      </c>
      <c r="J54" s="268">
        <f>H54/F54*1000</f>
        <v>13348.305084745762</v>
      </c>
      <c r="K54" s="276">
        <f>D54*100/D66</f>
        <v>5.0085984522785898</v>
      </c>
      <c r="L54" s="168">
        <f>H54*100/H66</f>
        <v>6.6779442564846159</v>
      </c>
    </row>
    <row r="55" spans="2:12" s="135" customFormat="1" ht="13.5" x14ac:dyDescent="0.25">
      <c r="B55" s="169"/>
      <c r="C55" s="88" t="s">
        <v>46</v>
      </c>
      <c r="D55" s="279">
        <v>148</v>
      </c>
      <c r="E55" s="169">
        <v>234</v>
      </c>
      <c r="F55" s="279">
        <v>153</v>
      </c>
      <c r="G55" s="117">
        <f>F55*100/E55</f>
        <v>65.384615384615387</v>
      </c>
      <c r="H55" s="90">
        <v>1463.8</v>
      </c>
      <c r="I55" s="172">
        <f>H55/D55*1000</f>
        <v>9890.54054054054</v>
      </c>
      <c r="J55" s="91">
        <f>H55/F55*1000</f>
        <v>9567.3202614379079</v>
      </c>
      <c r="K55" s="119">
        <f>D55/D67*100</f>
        <v>3.9424613745338308</v>
      </c>
      <c r="L55" s="90">
        <f>H55/H67*100</f>
        <v>6.7709272904726889</v>
      </c>
    </row>
    <row r="56" spans="2:12" s="137" customFormat="1" x14ac:dyDescent="0.2">
      <c r="B56" s="175"/>
      <c r="C56" s="94" t="s">
        <v>47</v>
      </c>
      <c r="D56" s="270">
        <f t="shared" ref="D56:L56" si="16">D55-D54</f>
        <v>-85</v>
      </c>
      <c r="E56" s="95">
        <f t="shared" si="16"/>
        <v>39</v>
      </c>
      <c r="F56" s="270">
        <f t="shared" si="16"/>
        <v>35</v>
      </c>
      <c r="G56" s="123">
        <f t="shared" si="16"/>
        <v>4.8717948717948758</v>
      </c>
      <c r="H56" s="96">
        <f>H55-H54</f>
        <v>-111.29999999999995</v>
      </c>
      <c r="I56" s="132">
        <f t="shared" si="16"/>
        <v>3130.4547036306694</v>
      </c>
      <c r="J56" s="96">
        <f t="shared" si="16"/>
        <v>-3780.9848233078537</v>
      </c>
      <c r="K56" s="125">
        <f t="shared" si="16"/>
        <v>-1.066137077744759</v>
      </c>
      <c r="L56" s="96">
        <f t="shared" si="16"/>
        <v>9.2983033988073061E-2</v>
      </c>
    </row>
    <row r="57" spans="2:12" ht="15" x14ac:dyDescent="0.2">
      <c r="B57" s="180" t="s">
        <v>76</v>
      </c>
      <c r="C57" s="83" t="s">
        <v>45</v>
      </c>
      <c r="D57" s="143">
        <v>679</v>
      </c>
      <c r="E57" s="249">
        <v>628</v>
      </c>
      <c r="F57" s="143">
        <v>414</v>
      </c>
      <c r="G57" s="278">
        <f>F57*100/E57</f>
        <v>65.923566878980893</v>
      </c>
      <c r="H57" s="285">
        <v>2407.5</v>
      </c>
      <c r="I57" s="274">
        <f>H57/D57*1000</f>
        <v>3545.6553755522827</v>
      </c>
      <c r="J57" s="275">
        <f>H57/F57*1000</f>
        <v>5815.217391304348</v>
      </c>
      <c r="K57" s="269">
        <f>D57*100/D66</f>
        <v>14.595872742906277</v>
      </c>
      <c r="L57" s="85">
        <f>H57*100/H66</f>
        <v>10.207066724326527</v>
      </c>
    </row>
    <row r="58" spans="2:12" s="135" customFormat="1" ht="13.5" x14ac:dyDescent="0.25">
      <c r="B58" s="169"/>
      <c r="C58" s="88" t="s">
        <v>46</v>
      </c>
      <c r="D58" s="279">
        <v>869</v>
      </c>
      <c r="E58" s="169">
        <v>881</v>
      </c>
      <c r="F58" s="279">
        <v>601</v>
      </c>
      <c r="G58" s="117">
        <f>F58*100/E58</f>
        <v>68.217934165720777</v>
      </c>
      <c r="H58" s="290">
        <v>2522.6999999999998</v>
      </c>
      <c r="I58" s="172">
        <f>H58/D58*1000</f>
        <v>2902.9919447640964</v>
      </c>
      <c r="J58" s="91">
        <f>H58/F58*1000</f>
        <v>4197.5041597337768</v>
      </c>
      <c r="K58" s="119">
        <f>D58/D67*100</f>
        <v>23.148641449120937</v>
      </c>
      <c r="L58" s="90">
        <f>H58/H67*100</f>
        <v>11.668956329878023</v>
      </c>
    </row>
    <row r="59" spans="2:12" s="137" customFormat="1" x14ac:dyDescent="0.2">
      <c r="B59" s="175"/>
      <c r="C59" s="94" t="s">
        <v>47</v>
      </c>
      <c r="D59" s="291">
        <f t="shared" ref="D59:L59" si="17">D58-D57</f>
        <v>190</v>
      </c>
      <c r="E59" s="175">
        <f t="shared" si="17"/>
        <v>253</v>
      </c>
      <c r="F59" s="291">
        <f t="shared" si="17"/>
        <v>187</v>
      </c>
      <c r="G59" s="292">
        <f t="shared" si="17"/>
        <v>2.2943672867398845</v>
      </c>
      <c r="H59" s="293">
        <f t="shared" si="17"/>
        <v>115.19999999999982</v>
      </c>
      <c r="I59" s="294">
        <f t="shared" si="17"/>
        <v>-642.66343078818636</v>
      </c>
      <c r="J59" s="295">
        <f t="shared" si="17"/>
        <v>-1617.7132315705712</v>
      </c>
      <c r="K59" s="125">
        <f t="shared" si="17"/>
        <v>8.5527687062146605</v>
      </c>
      <c r="L59" s="96">
        <f t="shared" si="17"/>
        <v>1.4618896055514963</v>
      </c>
    </row>
    <row r="60" spans="2:12" ht="15" x14ac:dyDescent="0.2">
      <c r="B60" s="163" t="s">
        <v>77</v>
      </c>
      <c r="C60" s="99" t="s">
        <v>45</v>
      </c>
      <c r="D60" s="143">
        <v>308</v>
      </c>
      <c r="E60" s="249">
        <v>195</v>
      </c>
      <c r="F60" s="143">
        <v>111</v>
      </c>
      <c r="G60" s="278">
        <f>F60*100/E60</f>
        <v>56.92307692307692</v>
      </c>
      <c r="H60" s="85">
        <v>1873.6</v>
      </c>
      <c r="I60" s="258">
        <f>H60/D60*1000</f>
        <v>6083.1168831168834</v>
      </c>
      <c r="J60" s="268">
        <f>H60/F60*1000</f>
        <v>16879.279279279279</v>
      </c>
      <c r="K60" s="276">
        <f>D60*100/D66</f>
        <v>6.6208082545141878</v>
      </c>
      <c r="L60" s="168">
        <f>H60*100/H66</f>
        <v>7.9434933394384961</v>
      </c>
    </row>
    <row r="61" spans="2:12" s="135" customFormat="1" ht="13.5" x14ac:dyDescent="0.25">
      <c r="B61" s="169"/>
      <c r="C61" s="88" t="s">
        <v>46</v>
      </c>
      <c r="D61" s="279">
        <v>172</v>
      </c>
      <c r="E61" s="169">
        <v>362</v>
      </c>
      <c r="F61" s="279">
        <v>261</v>
      </c>
      <c r="G61" s="117">
        <f>F61*100/E61</f>
        <v>72.099447513812152</v>
      </c>
      <c r="H61" s="90">
        <v>1869.5</v>
      </c>
      <c r="I61" s="172">
        <f>H61/D61*1000</f>
        <v>10869.186046511628</v>
      </c>
      <c r="J61" s="91">
        <f>H61/F61*1000</f>
        <v>7162.8352490421457</v>
      </c>
      <c r="K61" s="119">
        <f>D61/D67*100</f>
        <v>4.5817794352690466</v>
      </c>
      <c r="L61" s="90">
        <f>H61/H67*100</f>
        <v>8.6475260073361753</v>
      </c>
    </row>
    <row r="62" spans="2:12" s="137" customFormat="1" x14ac:dyDescent="0.2">
      <c r="B62" s="175"/>
      <c r="C62" s="94" t="s">
        <v>47</v>
      </c>
      <c r="D62" s="291">
        <f t="shared" ref="D62:L62" si="18">D61-D60</f>
        <v>-136</v>
      </c>
      <c r="E62" s="175">
        <f t="shared" si="18"/>
        <v>167</v>
      </c>
      <c r="F62" s="291">
        <f t="shared" si="18"/>
        <v>150</v>
      </c>
      <c r="G62" s="292">
        <f t="shared" si="18"/>
        <v>15.176370590735232</v>
      </c>
      <c r="H62" s="293">
        <f t="shared" si="18"/>
        <v>-4.0999999999999091</v>
      </c>
      <c r="I62" s="296">
        <f t="shared" si="18"/>
        <v>4786.0691633947445</v>
      </c>
      <c r="J62" s="293">
        <f t="shared" si="18"/>
        <v>-9716.4440302371331</v>
      </c>
      <c r="K62" s="125">
        <f t="shared" si="18"/>
        <v>-2.0390288192451411</v>
      </c>
      <c r="L62" s="96">
        <f t="shared" si="18"/>
        <v>0.70403266789767915</v>
      </c>
    </row>
    <row r="63" spans="2:12" ht="15" x14ac:dyDescent="0.2">
      <c r="B63" s="180" t="s">
        <v>78</v>
      </c>
      <c r="C63" s="83" t="s">
        <v>45</v>
      </c>
      <c r="D63" s="279">
        <v>237</v>
      </c>
      <c r="E63" s="169">
        <v>169</v>
      </c>
      <c r="F63" s="279">
        <v>116</v>
      </c>
      <c r="G63" s="297">
        <f>F63*100/E63</f>
        <v>68.639053254437869</v>
      </c>
      <c r="H63" s="285">
        <v>1054.5999999999999</v>
      </c>
      <c r="I63" s="274">
        <f>H63/D63*1000</f>
        <v>4449.7890295358648</v>
      </c>
      <c r="J63" s="275">
        <f>H63/F63*1000</f>
        <v>9091.3793103448279</v>
      </c>
      <c r="K63" s="269">
        <f>D63*100/D66</f>
        <v>5.0945829750644887</v>
      </c>
      <c r="L63" s="85">
        <f>H63*100/H66</f>
        <v>4.4711827902283501</v>
      </c>
    </row>
    <row r="64" spans="2:12" s="135" customFormat="1" ht="13.5" x14ac:dyDescent="0.25">
      <c r="B64" s="169"/>
      <c r="C64" s="88" t="s">
        <v>46</v>
      </c>
      <c r="D64" s="279">
        <v>93</v>
      </c>
      <c r="E64" s="169">
        <v>217</v>
      </c>
      <c r="F64" s="279">
        <v>116</v>
      </c>
      <c r="G64" s="315">
        <f>F64*100/E64</f>
        <v>53.456221198156683</v>
      </c>
      <c r="H64" s="290">
        <v>873.5</v>
      </c>
      <c r="I64" s="172">
        <f>H64/D64*1000</f>
        <v>9392.4731182795695</v>
      </c>
      <c r="J64" s="91">
        <f>H64/F64*1000</f>
        <v>7530.1724137931033</v>
      </c>
      <c r="K64" s="119">
        <f>D64/D67*100</f>
        <v>2.4773574853489611</v>
      </c>
      <c r="L64" s="90">
        <f>H64/H67*100</f>
        <v>4.0404460911517237</v>
      </c>
    </row>
    <row r="65" spans="2:12" s="137" customFormat="1" x14ac:dyDescent="0.2">
      <c r="B65" s="175"/>
      <c r="C65" s="94" t="s">
        <v>47</v>
      </c>
      <c r="D65" s="291">
        <f>D64-D63</f>
        <v>-144</v>
      </c>
      <c r="E65" s="175">
        <f t="shared" ref="E65:J65" si="19">E64-E63</f>
        <v>48</v>
      </c>
      <c r="F65" s="291">
        <f t="shared" si="19"/>
        <v>0</v>
      </c>
      <c r="G65" s="292">
        <f t="shared" si="19"/>
        <v>-15.182832056281185</v>
      </c>
      <c r="H65" s="96">
        <f t="shared" si="19"/>
        <v>-181.09999999999991</v>
      </c>
      <c r="I65" s="192">
        <f t="shared" si="19"/>
        <v>4942.6840887437047</v>
      </c>
      <c r="J65" s="129">
        <f t="shared" si="19"/>
        <v>-1561.2068965517246</v>
      </c>
      <c r="K65" s="125">
        <f>K64-K63</f>
        <v>-2.6172254897155276</v>
      </c>
      <c r="L65" s="96">
        <f>L64-L63</f>
        <v>-0.43073669907662637</v>
      </c>
    </row>
    <row r="66" spans="2:12" s="73" customFormat="1" ht="15.75" x14ac:dyDescent="0.25">
      <c r="B66" s="196"/>
      <c r="C66" s="197" t="s">
        <v>45</v>
      </c>
      <c r="D66" s="298">
        <f t="shared" ref="D66:F67" si="20">D6+D9+D12+D15+D18+D21+D24+D27+D30+D33+D36+D39+D42+D45+D48+D51+D54+D57+D60+D63</f>
        <v>4652</v>
      </c>
      <c r="E66" s="299">
        <f t="shared" si="20"/>
        <v>4261</v>
      </c>
      <c r="F66" s="298">
        <f t="shared" si="20"/>
        <v>2687</v>
      </c>
      <c r="G66" s="300">
        <f>F66*100/E66</f>
        <v>63.060314480168977</v>
      </c>
      <c r="H66" s="301">
        <f>H6+H9+H12+H15+H18+H21+H24+H27+H30+H33+H36+H39+H42+H45+H48+H51+H54+H57+H60+H63</f>
        <v>23586.599999999995</v>
      </c>
      <c r="I66" s="200">
        <f>H66/D66*1000</f>
        <v>5070.2063628546848</v>
      </c>
      <c r="J66" s="302">
        <f>H66/F66*1000</f>
        <v>8778.0424264979501</v>
      </c>
      <c r="K66" s="303">
        <f>K6+K9+K12+K15+K18+K21+K24+K27+K30+K33+K36+K39+K42+K45+K48+K51+K54+K57+K60+K63</f>
        <v>100</v>
      </c>
      <c r="L66" s="198">
        <f>L6+L9+L12+L15+L18+L21+L24+L27+L30+L33+L36+L39+L42+L45+L48+L51+L54+L57+L60+L63</f>
        <v>100.00000000000001</v>
      </c>
    </row>
    <row r="67" spans="2:12" s="135" customFormat="1" ht="15.75" x14ac:dyDescent="0.25">
      <c r="B67" s="201" t="s">
        <v>79</v>
      </c>
      <c r="C67" s="202" t="s">
        <v>46</v>
      </c>
      <c r="D67" s="304">
        <f t="shared" si="20"/>
        <v>3754</v>
      </c>
      <c r="E67" s="305">
        <f t="shared" si="20"/>
        <v>5014</v>
      </c>
      <c r="F67" s="304">
        <f t="shared" si="20"/>
        <v>3207</v>
      </c>
      <c r="G67" s="306">
        <f>F67*100/E67</f>
        <v>63.960909453530114</v>
      </c>
      <c r="H67" s="203">
        <f>H7+H10+H13+H16+H19+H22+H25+H28+H31+H34+H37+H40+H43+H46+H49+H52+H55+H58+H61+H64</f>
        <v>21618.899999999998</v>
      </c>
      <c r="I67" s="205">
        <f>H67/D67*1000</f>
        <v>5758.8971763452309</v>
      </c>
      <c r="J67" s="204">
        <f>H67/F67*1000</f>
        <v>6741.1599625818517</v>
      </c>
      <c r="K67" s="307">
        <f>K7+K10+K13+K16+K19+K22+K25+K28+K31+K34+K37+K40+K43+K46+K49+K52+K55+K58+K61+K64</f>
        <v>99.999999999999986</v>
      </c>
      <c r="L67" s="203">
        <f>L7+L10+L13+L16+L19+L22+L25+L28+L31+L34+L37+L40+L43+L46+L49+L52+L55+L58+L61+L64</f>
        <v>100.00000000000003</v>
      </c>
    </row>
    <row r="68" spans="2:12" s="137" customFormat="1" ht="15.75" x14ac:dyDescent="0.25">
      <c r="B68" s="206"/>
      <c r="C68" s="206" t="s">
        <v>47</v>
      </c>
      <c r="D68" s="308">
        <f>D67-D66</f>
        <v>-898</v>
      </c>
      <c r="E68" s="309">
        <f t="shared" ref="E68:J68" si="21">E67-E66</f>
        <v>753</v>
      </c>
      <c r="F68" s="308">
        <f t="shared" si="21"/>
        <v>520</v>
      </c>
      <c r="G68" s="310">
        <f t="shared" si="21"/>
        <v>0.90059497336113736</v>
      </c>
      <c r="H68" s="207">
        <f>H67-H66</f>
        <v>-1967.6999999999971</v>
      </c>
      <c r="I68" s="311">
        <f>I67-I66</f>
        <v>688.69081349054613</v>
      </c>
      <c r="J68" s="312">
        <f t="shared" si="21"/>
        <v>-2036.8824639160985</v>
      </c>
      <c r="K68" s="313" t="s">
        <v>80</v>
      </c>
      <c r="L68" s="209" t="s">
        <v>80</v>
      </c>
    </row>
    <row r="69" spans="2:12" x14ac:dyDescent="0.2">
      <c r="B69" s="73" t="s">
        <v>49</v>
      </c>
      <c r="C69" s="210"/>
      <c r="D69" s="141"/>
      <c r="G69" s="314"/>
      <c r="L69" s="211"/>
    </row>
    <row r="70" spans="2:12" x14ac:dyDescent="0.2">
      <c r="B70" s="73" t="s">
        <v>50</v>
      </c>
      <c r="C70" s="210"/>
      <c r="D70" s="141"/>
      <c r="G70" s="314"/>
      <c r="L70" s="211"/>
    </row>
    <row r="71" spans="2:12" x14ac:dyDescent="0.2">
      <c r="B71" s="73" t="s">
        <v>51</v>
      </c>
      <c r="C71" s="210"/>
      <c r="D71" s="141"/>
      <c r="G71" s="314"/>
      <c r="L71" s="211"/>
    </row>
    <row r="72" spans="2:12" x14ac:dyDescent="0.2">
      <c r="G72" s="314"/>
      <c r="L72" s="211"/>
    </row>
    <row r="73" spans="2:12" x14ac:dyDescent="0.2">
      <c r="G73" s="314"/>
      <c r="L73" s="211"/>
    </row>
    <row r="74" spans="2:12" x14ac:dyDescent="0.2">
      <c r="G74" s="314"/>
      <c r="L74" s="211"/>
    </row>
    <row r="75" spans="2:12" x14ac:dyDescent="0.2">
      <c r="G75" s="314"/>
      <c r="L75" s="211"/>
    </row>
    <row r="76" spans="2:12" x14ac:dyDescent="0.2">
      <c r="G76" s="314"/>
      <c r="L76" s="211"/>
    </row>
    <row r="77" spans="2:12" x14ac:dyDescent="0.2">
      <c r="G77" s="314"/>
      <c r="L77" s="211"/>
    </row>
    <row r="78" spans="2:12" x14ac:dyDescent="0.2">
      <c r="G78" s="314"/>
      <c r="L78" s="211"/>
    </row>
    <row r="79" spans="2:12" x14ac:dyDescent="0.2">
      <c r="G79" s="314"/>
      <c r="L79" s="211"/>
    </row>
    <row r="80" spans="2:12" x14ac:dyDescent="0.2">
      <c r="G80" s="314"/>
    </row>
    <row r="81" spans="7:7" x14ac:dyDescent="0.2">
      <c r="G81" s="314"/>
    </row>
    <row r="82" spans="7:7" x14ac:dyDescent="0.2">
      <c r="G82" s="314"/>
    </row>
    <row r="83" spans="7:7" x14ac:dyDescent="0.2">
      <c r="G83" s="314"/>
    </row>
  </sheetData>
  <mergeCells count="4">
    <mergeCell ref="K1:L1"/>
    <mergeCell ref="B2:K2"/>
    <mergeCell ref="B4:C4"/>
    <mergeCell ref="B5:C5"/>
  </mergeCells>
  <pageMargins left="0.28999999999999998" right="0.26" top="0.52" bottom="0.44" header="0.5" footer="0.5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12</vt:i4>
      </vt:variant>
    </vt:vector>
  </HeadingPairs>
  <TitlesOfParts>
    <vt:vector size="26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'TAB 10'!Obszar_wydruku</vt:lpstr>
      <vt:lpstr>'TAB 11'!Obszar_wydruku</vt:lpstr>
      <vt:lpstr>'TAB 12'!Obszar_wydruku</vt:lpstr>
      <vt:lpstr>'TAB 13'!Obszar_wydruku</vt:lpstr>
      <vt:lpstr>'TAB 14'!Obszar_wydruku</vt:lpstr>
      <vt:lpstr>'TAB 2'!Obszar_wydruku</vt:lpstr>
      <vt:lpstr>'TAB 3'!Obszar_wydruku</vt:lpstr>
      <vt:lpstr>'TAB 5'!Obszar_wydruku</vt:lpstr>
      <vt:lpstr>'TAB 6'!Obszar_wydruku</vt:lpstr>
      <vt:lpstr>'TAB 7'!Obszar_wydruku</vt:lpstr>
      <vt:lpstr>'TAB 8'!Obszar_wydruku</vt:lpstr>
      <vt:lpstr>'TAB 9'!Obszar_wydruku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Kornelia KK. Kin</dc:creator>
  <cp:lastModifiedBy>Kornelia KK. Kin</cp:lastModifiedBy>
  <dcterms:created xsi:type="dcterms:W3CDTF">2012-09-28T10:57:45Z</dcterms:created>
  <dcterms:modified xsi:type="dcterms:W3CDTF">2012-09-28T11:07:04Z</dcterms:modified>
</cp:coreProperties>
</file>